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duardo\Downloads\"/>
    </mc:Choice>
  </mc:AlternateContent>
  <xr:revisionPtr revIDLastSave="0" documentId="13_ncr:1_{578E4C82-DE75-4BE9-ABD1-84D5FB4BF66F}" xr6:coauthVersionLast="47" xr6:coauthVersionMax="47" xr10:uidLastSave="{00000000-0000-0000-0000-000000000000}"/>
  <bookViews>
    <workbookView xWindow="-120" yWindow="-120" windowWidth="29040" windowHeight="15840" xr2:uid="{FB68BD4F-670D-44BA-A56F-9F00BC669A8E}"/>
  </bookViews>
  <sheets>
    <sheet name="Dataset" sheetId="1" r:id="rId1"/>
    <sheet name="Notes" sheetId="2" r:id="rId2"/>
  </sheets>
  <definedNames>
    <definedName name="_xlnm._FilterDatabase" localSheetId="0" hidden="1">Dataset!$C$8:$P$232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N232" i="1"/>
  <c r="F230" i="1"/>
  <c r="I222" i="1"/>
  <c r="F222" i="1"/>
  <c r="I196" i="1"/>
  <c r="F196" i="1"/>
  <c r="P189" i="1"/>
  <c r="O189" i="1"/>
  <c r="M189" i="1"/>
  <c r="L189" i="1"/>
  <c r="J189" i="1"/>
  <c r="G189" i="1"/>
  <c r="L181" i="1"/>
  <c r="L161" i="1" s="1"/>
  <c r="I181" i="1"/>
  <c r="I161" i="1" s="1"/>
  <c r="P161" i="1"/>
  <c r="O161" i="1"/>
  <c r="M161" i="1"/>
  <c r="J161" i="1"/>
  <c r="G161" i="1"/>
  <c r="F161" i="1"/>
  <c r="P138" i="1"/>
  <c r="O138" i="1"/>
  <c r="M138" i="1"/>
  <c r="L138" i="1"/>
  <c r="J138" i="1"/>
  <c r="I138" i="1"/>
  <c r="G138" i="1"/>
  <c r="G137" i="1" s="1"/>
  <c r="F138" i="1"/>
  <c r="P137" i="1"/>
  <c r="O137" i="1"/>
  <c r="P132" i="1"/>
  <c r="O132" i="1"/>
  <c r="M132" i="1"/>
  <c r="L132" i="1"/>
  <c r="J132" i="1"/>
  <c r="I132" i="1"/>
  <c r="G132" i="1"/>
  <c r="F132" i="1"/>
  <c r="L128" i="1"/>
  <c r="L121" i="1" s="1"/>
  <c r="P121" i="1"/>
  <c r="O121" i="1"/>
  <c r="M121" i="1"/>
  <c r="J121" i="1"/>
  <c r="I121" i="1"/>
  <c r="G121" i="1"/>
  <c r="F121" i="1"/>
  <c r="F119" i="1"/>
  <c r="F112" i="1" s="1"/>
  <c r="P112" i="1"/>
  <c r="O112" i="1"/>
  <c r="M112" i="1"/>
  <c r="L112" i="1"/>
  <c r="J112" i="1"/>
  <c r="I112" i="1"/>
  <c r="G112" i="1"/>
  <c r="P96" i="1"/>
  <c r="O96" i="1"/>
  <c r="M96" i="1"/>
  <c r="L96" i="1"/>
  <c r="J96" i="1"/>
  <c r="I96" i="1"/>
  <c r="G96" i="1"/>
  <c r="F96" i="1"/>
  <c r="P89" i="1"/>
  <c r="O89" i="1"/>
  <c r="M89" i="1"/>
  <c r="L89" i="1"/>
  <c r="J89" i="1"/>
  <c r="I89" i="1"/>
  <c r="G89" i="1"/>
  <c r="F89" i="1"/>
  <c r="F83" i="1"/>
  <c r="F78" i="1" s="1"/>
  <c r="P78" i="1"/>
  <c r="O78" i="1"/>
  <c r="M78" i="1"/>
  <c r="L78" i="1"/>
  <c r="J78" i="1"/>
  <c r="I78" i="1"/>
  <c r="G78" i="1"/>
  <c r="P77" i="1"/>
  <c r="O77" i="1"/>
  <c r="L74" i="1"/>
  <c r="I74" i="1"/>
  <c r="F74" i="1"/>
  <c r="L72" i="1"/>
  <c r="I72" i="1"/>
  <c r="P56" i="1"/>
  <c r="O56" i="1"/>
  <c r="M56" i="1"/>
  <c r="J56" i="1"/>
  <c r="G56" i="1"/>
  <c r="F56" i="1"/>
  <c r="F55" i="1"/>
  <c r="I29" i="1"/>
  <c r="F29" i="1"/>
  <c r="L23" i="1"/>
  <c r="I23" i="1"/>
  <c r="F23" i="1"/>
  <c r="L13" i="1"/>
  <c r="I13" i="1"/>
  <c r="L12" i="1"/>
  <c r="I12" i="1"/>
  <c r="P10" i="1"/>
  <c r="O10" i="1"/>
  <c r="M10" i="1"/>
  <c r="J10" i="1"/>
  <c r="G10" i="1"/>
  <c r="N161" i="1" l="1"/>
  <c r="F137" i="1"/>
  <c r="E137" i="1" s="1"/>
  <c r="E56" i="1"/>
  <c r="M137" i="1"/>
  <c r="H132" i="1"/>
  <c r="E89" i="1"/>
  <c r="K89" i="1"/>
  <c r="E96" i="1"/>
  <c r="I189" i="1"/>
  <c r="H189" i="1" s="1"/>
  <c r="F10" i="1"/>
  <c r="E10" i="1" s="1"/>
  <c r="N56" i="1"/>
  <c r="K78" i="1"/>
  <c r="N10" i="1"/>
  <c r="H112" i="1"/>
  <c r="N121" i="1"/>
  <c r="N77" i="1"/>
  <c r="H89" i="1"/>
  <c r="H96" i="1"/>
  <c r="I137" i="1"/>
  <c r="H138" i="1"/>
  <c r="E112" i="1"/>
  <c r="F189" i="1"/>
  <c r="E189" i="1" s="1"/>
  <c r="P9" i="1"/>
  <c r="H78" i="1"/>
  <c r="N78" i="1"/>
  <c r="E132" i="1"/>
  <c r="K132" i="1"/>
  <c r="N137" i="1"/>
  <c r="N138" i="1"/>
  <c r="H161" i="1"/>
  <c r="J77" i="1"/>
  <c r="N89" i="1"/>
  <c r="N132" i="1"/>
  <c r="J137" i="1"/>
  <c r="E138" i="1"/>
  <c r="K138" i="1"/>
  <c r="E161" i="1"/>
  <c r="L56" i="1"/>
  <c r="K56" i="1" s="1"/>
  <c r="N96" i="1"/>
  <c r="I10" i="1"/>
  <c r="H10" i="1" s="1"/>
  <c r="L10" i="1"/>
  <c r="K10" i="1" s="1"/>
  <c r="K96" i="1"/>
  <c r="N112" i="1"/>
  <c r="H121" i="1"/>
  <c r="N189" i="1"/>
  <c r="M77" i="1"/>
  <c r="E121" i="1"/>
  <c r="I56" i="1"/>
  <c r="H56" i="1" s="1"/>
  <c r="K112" i="1"/>
  <c r="K121" i="1"/>
  <c r="K189" i="1"/>
  <c r="E78" i="1"/>
  <c r="F77" i="1"/>
  <c r="L137" i="1"/>
  <c r="K161" i="1"/>
  <c r="O9" i="1"/>
  <c r="I77" i="1"/>
  <c r="G77" i="1"/>
  <c r="G9" i="1" s="1"/>
  <c r="L77" i="1"/>
  <c r="J9" i="1" l="1"/>
  <c r="K137" i="1"/>
  <c r="M9" i="1"/>
  <c r="H137" i="1"/>
  <c r="N9" i="1"/>
  <c r="F9" i="1"/>
  <c r="K77" i="1"/>
  <c r="H77" i="1"/>
  <c r="L9" i="1"/>
  <c r="E77" i="1"/>
  <c r="I9" i="1"/>
  <c r="H9" i="1" l="1"/>
  <c r="K9" i="1"/>
  <c r="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Lan Hoang</author>
    <author>Chau, Quang D</author>
    <author>Hoang, Lan N</author>
    <author>friend</author>
  </authors>
  <commentList>
    <comment ref="E11" authorId="0" shapeId="0" xr:uid="{69B8D1DB-B026-4012-B2E5-A45DE4E041D6}">
      <text>
        <r>
          <rPr>
            <sz val="9"/>
            <color rgb="FF000000"/>
            <rFont val="Tahoma"/>
            <family val="2"/>
          </rPr>
          <t>2a 2002 &amp; 2003</t>
        </r>
      </text>
    </comment>
    <comment ref="G11" authorId="0" shapeId="0" xr:uid="{543BD8C3-86A0-4708-9678-7074741703D9}">
      <text>
        <r>
          <rPr>
            <sz val="9"/>
            <color rgb="FF000000"/>
            <rFont val="Tahoma"/>
            <family val="2"/>
          </rPr>
          <t>2a 1999 &amp; 2002</t>
        </r>
      </text>
    </comment>
    <comment ref="E12" authorId="0" shapeId="0" xr:uid="{F31B9AAB-D0E1-44A7-8C47-32F06E2B53F1}">
      <text>
        <r>
          <rPr>
            <sz val="9"/>
            <color rgb="FF000000"/>
            <rFont val="Tahoma"/>
            <family val="2"/>
          </rPr>
          <t>2b 1999; 3</t>
        </r>
      </text>
    </comment>
    <comment ref="H12" authorId="0" shapeId="0" xr:uid="{CDF68D51-43B5-429B-AA5D-5D4049A691C8}">
      <text>
        <r>
          <rPr>
            <sz val="9"/>
            <color rgb="FF000000"/>
            <rFont val="Tahoma"/>
            <family val="2"/>
          </rPr>
          <t>2a 2006 &amp; 2007</t>
        </r>
      </text>
    </comment>
    <comment ref="E13" authorId="0" shapeId="0" xr:uid="{8EE3CF82-922C-4BB9-A4FD-6A41595221C1}">
      <text>
        <r>
          <rPr>
            <sz val="9"/>
            <color rgb="FF000000"/>
            <rFont val="Tahoma"/>
            <family val="2"/>
          </rPr>
          <t>2a 2008 &amp; 2010</t>
        </r>
      </text>
    </comment>
    <comment ref="H13" authorId="0" shapeId="0" xr:uid="{B9E23CC5-A0A5-47E0-B44D-10A06F03552B}">
      <text>
        <r>
          <rPr>
            <sz val="9"/>
            <color rgb="FF000000"/>
            <rFont val="Tahoma"/>
            <family val="2"/>
          </rPr>
          <t>2a 2008 &amp; 2010</t>
        </r>
      </text>
    </comment>
    <comment ref="E14" authorId="0" shapeId="0" xr:uid="{65FA2FB8-CCFE-42C6-A11C-58EEBEE3E377}">
      <text>
        <r>
          <rPr>
            <sz val="9"/>
            <color rgb="FF000000"/>
            <rFont val="Tahoma"/>
            <family val="2"/>
          </rPr>
          <t>2b 2005</t>
        </r>
      </text>
    </comment>
    <comment ref="G14" authorId="0" shapeId="0" xr:uid="{8ACFD90A-1612-4D9A-A358-34F96F7BA462}">
      <text>
        <r>
          <rPr>
            <sz val="9"/>
            <color rgb="FF000000"/>
            <rFont val="Tahoma"/>
            <family val="2"/>
          </rPr>
          <t>2a 1999 &amp; 2001</t>
        </r>
      </text>
    </comment>
    <comment ref="E15" authorId="0" shapeId="0" xr:uid="{AB975B8E-1B68-434C-8F8E-23D56EBC5E32}">
      <text>
        <r>
          <rPr>
            <sz val="9"/>
            <color rgb="FF000000"/>
            <rFont val="Tahoma"/>
            <family val="2"/>
          </rPr>
          <t>2a 2002 &amp; 2003</t>
        </r>
      </text>
    </comment>
    <comment ref="H15" authorId="0" shapeId="0" xr:uid="{700CE650-F14E-4E67-9913-4D6707096423}">
      <text>
        <r>
          <rPr>
            <sz val="9"/>
            <color rgb="FF000000"/>
            <rFont val="Tahoma"/>
            <family val="2"/>
          </rPr>
          <t>2a 2004 &amp; 2009</t>
        </r>
      </text>
    </comment>
    <comment ref="N15" authorId="1" shapeId="0" xr:uid="{136DCAF0-3263-4F7B-A681-49FF60BE42F8}">
      <text>
        <r>
          <rPr>
            <sz val="9"/>
            <color rgb="FF000000"/>
            <rFont val="Tahoma"/>
            <family val="2"/>
          </rPr>
          <t>2b 2014</t>
        </r>
      </text>
    </comment>
    <comment ref="P15" authorId="1" shapeId="0" xr:uid="{D9A6D55C-0F4D-424C-B28E-F04FED42B01F}">
      <text>
        <r>
          <rPr>
            <sz val="9"/>
            <color rgb="FF000000"/>
            <rFont val="Tahoma"/>
            <family val="2"/>
          </rPr>
          <t>2b 2014</t>
        </r>
      </text>
    </comment>
    <comment ref="E18" authorId="0" shapeId="0" xr:uid="{36CFAECD-E30A-47A4-A716-9A08782685AA}">
      <text>
        <r>
          <rPr>
            <sz val="9"/>
            <color rgb="FF000000"/>
            <rFont val="Tahoma"/>
            <family val="2"/>
          </rPr>
          <t>4</t>
        </r>
      </text>
    </comment>
    <comment ref="H18" authorId="2" shapeId="0" xr:uid="{FB7CBC3C-1EDF-4798-B24C-09DF90C966C1}">
      <text>
        <r>
          <rPr>
            <sz val="10"/>
            <color rgb="FF000000"/>
            <rFont val="Calibri"/>
            <family val="2"/>
          </rPr>
          <t>4</t>
        </r>
      </text>
    </comment>
    <comment ref="J18" authorId="0" shapeId="0" xr:uid="{0095E3D1-D37E-4873-A587-C9D4F8AEAAF5}">
      <text>
        <r>
          <rPr>
            <sz val="9"/>
            <color rgb="FF000000"/>
            <rFont val="Tahoma"/>
            <family val="2"/>
          </rPr>
          <t>2a 2004 &amp; 2006</t>
        </r>
      </text>
    </comment>
    <comment ref="K18" authorId="0" shapeId="0" xr:uid="{B13EFFEE-2209-49DA-AF5B-79A5C7FA1F8B}">
      <text>
        <r>
          <rPr>
            <sz val="9"/>
            <color rgb="FF000000"/>
            <rFont val="Tahoma"/>
            <family val="2"/>
          </rPr>
          <t>2a 2009 &amp; 2011</t>
        </r>
      </text>
    </comment>
    <comment ref="N18" authorId="1" shapeId="0" xr:uid="{0F77FFAA-A406-40A8-A891-0C1B3FD41A86}">
      <text>
        <r>
          <rPr>
            <sz val="9"/>
            <color rgb="FF000000"/>
            <rFont val="Tahoma"/>
            <family val="2"/>
          </rPr>
          <t>2b 2011</t>
        </r>
      </text>
    </comment>
    <comment ref="P18" authorId="1" shapeId="0" xr:uid="{804DF775-3AC8-4EB5-BEAA-64C46CDD7208}">
      <text>
        <r>
          <rPr>
            <sz val="9"/>
            <color rgb="FF000000"/>
            <rFont val="Tahoma"/>
            <family val="2"/>
          </rPr>
          <t>2b 2012</t>
        </r>
      </text>
    </comment>
    <comment ref="H19" authorId="0" shapeId="0" xr:uid="{E9CA1A31-8566-4985-A239-CB4F3788EBB5}">
      <text>
        <r>
          <rPr>
            <sz val="9"/>
            <color rgb="FF000000"/>
            <rFont val="Tahoma"/>
            <family val="2"/>
          </rPr>
          <t>2a 2000 &amp; 2009</t>
        </r>
      </text>
    </comment>
    <comment ref="N19" authorId="1" shapeId="0" xr:uid="{AC77C7A6-36BB-4855-97A8-530B24E6A6F9}">
      <text>
        <r>
          <rPr>
            <sz val="9"/>
            <color rgb="FF000000"/>
            <rFont val="Tahoma"/>
            <family val="2"/>
          </rPr>
          <t>2b 2014</t>
        </r>
      </text>
    </comment>
    <comment ref="P19" authorId="1" shapeId="0" xr:uid="{E01DBB8A-0237-4902-9EC7-ECDA1782A920}">
      <text>
        <r>
          <rPr>
            <sz val="9"/>
            <color rgb="FF000000"/>
            <rFont val="Tahoma"/>
            <family val="2"/>
          </rPr>
          <t>2b 2014</t>
        </r>
      </text>
    </comment>
    <comment ref="J20" authorId="0" shapeId="0" xr:uid="{F551F160-10A6-481A-B4A0-B7F1F9AF6740}">
      <text>
        <r>
          <rPr>
            <sz val="9"/>
            <color rgb="FF000000"/>
            <rFont val="Tahoma"/>
            <family val="2"/>
          </rPr>
          <t>2a 2004 &amp; 2007</t>
        </r>
      </text>
    </comment>
    <comment ref="N20" authorId="1" shapeId="0" xr:uid="{E9AB68C8-948E-4F2D-A7F2-799A06738847}">
      <text>
        <r>
          <rPr>
            <sz val="9"/>
            <color rgb="FF000000"/>
            <rFont val="Tahoma"/>
            <family val="2"/>
          </rPr>
          <t>2b 2014</t>
        </r>
      </text>
    </comment>
    <comment ref="P20" authorId="1" shapeId="0" xr:uid="{EAE3B564-1F21-4DA3-9F30-06360849A2A6}">
      <text>
        <r>
          <rPr>
            <sz val="9"/>
            <color rgb="FF000000"/>
            <rFont val="Tahoma"/>
            <family val="2"/>
          </rPr>
          <t>2b 2014</t>
        </r>
      </text>
    </comment>
    <comment ref="H21" authorId="0" shapeId="0" xr:uid="{2E4FC086-4AF0-4323-A232-738D4443DFA4}">
      <text>
        <r>
          <rPr>
            <sz val="9"/>
            <color rgb="FF000000"/>
            <rFont val="Tahoma"/>
            <family val="2"/>
          </rPr>
          <t>2a 2003 &amp; 2009</t>
        </r>
      </text>
    </comment>
    <comment ref="J21" authorId="0" shapeId="0" xr:uid="{446F294B-4055-406D-A458-7E27AE158C9F}">
      <text>
        <r>
          <rPr>
            <sz val="9"/>
            <color rgb="FF000000"/>
            <rFont val="Tahoma"/>
            <family val="2"/>
          </rPr>
          <t>2a 2003 &amp; 2009</t>
        </r>
      </text>
    </comment>
    <comment ref="K21" authorId="0" shapeId="0" xr:uid="{B2841D7E-3842-4338-90CE-19FE93C2B101}">
      <text>
        <r>
          <rPr>
            <sz val="9"/>
            <color rgb="FF000000"/>
            <rFont val="Tahoma"/>
            <family val="2"/>
          </rPr>
          <t>2a 2009 &amp; 2011</t>
        </r>
      </text>
    </comment>
    <comment ref="M21" authorId="0" shapeId="0" xr:uid="{2FEF1184-9767-47ED-9C70-F9E9BDD3BA54}">
      <text>
        <r>
          <rPr>
            <sz val="9"/>
            <color rgb="FF000000"/>
            <rFont val="Tahoma"/>
            <family val="2"/>
          </rPr>
          <t>2a 2009 &amp; 2011</t>
        </r>
      </text>
    </comment>
    <comment ref="N21" authorId="1" shapeId="0" xr:uid="{88B242C3-0112-42F9-8B81-09850A1175DD}">
      <text>
        <r>
          <rPr>
            <sz val="9"/>
            <color rgb="FF000000"/>
            <rFont val="Tahoma"/>
            <family val="2"/>
          </rPr>
          <t>2b 2013</t>
        </r>
      </text>
    </comment>
    <comment ref="P21" authorId="1" shapeId="0" xr:uid="{B01B2F29-4F6C-426D-856A-F36BD7C0660D}">
      <text>
        <r>
          <rPr>
            <sz val="9"/>
            <color rgb="FF000000"/>
            <rFont val="Tahoma"/>
            <family val="2"/>
          </rPr>
          <t>2b 2013</t>
        </r>
      </text>
    </comment>
    <comment ref="E22" authorId="0" shapeId="0" xr:uid="{FD50FE77-8C17-451F-BA4E-AC3451AD4894}">
      <text>
        <r>
          <rPr>
            <sz val="9"/>
            <color rgb="FF000000"/>
            <rFont val="Tahoma"/>
            <family val="2"/>
          </rPr>
          <t>2a 1999 &amp; 2007</t>
        </r>
      </text>
    </comment>
    <comment ref="G22" authorId="0" shapeId="0" xr:uid="{E0E3791F-E1B0-491D-A100-3B7145DDB6BB}">
      <text>
        <r>
          <rPr>
            <sz val="9"/>
            <color rgb="FF000000"/>
            <rFont val="Tahoma"/>
            <family val="2"/>
          </rPr>
          <t>2a 1999 &amp; 2007</t>
        </r>
      </text>
    </comment>
    <comment ref="H22" authorId="0" shapeId="0" xr:uid="{9324E83A-8991-40CC-854D-A52D112A8568}">
      <text>
        <r>
          <rPr>
            <sz val="9"/>
            <color rgb="FF000000"/>
            <rFont val="Tahoma"/>
            <family val="2"/>
          </rPr>
          <t>2a 1999 &amp; 2007</t>
        </r>
      </text>
    </comment>
    <comment ref="J22" authorId="0" shapeId="0" xr:uid="{048BA467-A13C-4B65-9F73-4A8C7DD0B689}">
      <text>
        <r>
          <rPr>
            <sz val="9"/>
            <color rgb="FF000000"/>
            <rFont val="Tahoma"/>
            <family val="2"/>
          </rPr>
          <t>2a 1999 &amp; 2007</t>
        </r>
      </text>
    </comment>
    <comment ref="E23" authorId="2" shapeId="0" xr:uid="{C582D6A0-C7C2-4BFB-B9A8-1C6A7546CFBE}">
      <text>
        <r>
          <rPr>
            <sz val="10"/>
            <color rgb="FF000000"/>
            <rFont val="Calibri"/>
            <family val="2"/>
          </rPr>
          <t>2b 2002; 3</t>
        </r>
      </text>
    </comment>
    <comment ref="G23" authorId="0" shapeId="0" xr:uid="{9230180E-DA83-4D4D-AFDE-6D7129DCEB66}">
      <text>
        <r>
          <rPr>
            <sz val="9"/>
            <color rgb="FF000000"/>
            <rFont val="Tahoma"/>
            <family val="2"/>
          </rPr>
          <t>2a 1999 &amp; 2006</t>
        </r>
      </text>
    </comment>
    <comment ref="H23" authorId="2" shapeId="0" xr:uid="{94D1DE1B-40F0-4F10-B5B3-BAC6CCA5897C}">
      <text>
        <r>
          <rPr>
            <sz val="10"/>
            <color rgb="FF000000"/>
            <rFont val="Calibri"/>
            <family val="2"/>
          </rPr>
          <t xml:space="preserve">2b 2002; 3
</t>
        </r>
      </text>
    </comment>
    <comment ref="J23" authorId="0" shapeId="0" xr:uid="{6A3EBCA1-1F0E-4542-AE0E-5F0562786E77}">
      <text>
        <r>
          <rPr>
            <sz val="9"/>
            <color rgb="FF000000"/>
            <rFont val="Tahoma"/>
            <family val="2"/>
          </rPr>
          <t>2a 1999 &amp; 2006</t>
        </r>
      </text>
    </comment>
    <comment ref="K23" authorId="2" shapeId="0" xr:uid="{E28C8C16-D582-4883-81FF-A9F3718C3975}">
      <text>
        <r>
          <rPr>
            <sz val="10"/>
            <color rgb="FF000000"/>
            <rFont val="Calibri"/>
            <family val="2"/>
          </rPr>
          <t xml:space="preserve">2b 2002; 3
</t>
        </r>
      </text>
    </comment>
    <comment ref="M23" authorId="0" shapeId="0" xr:uid="{59009001-A104-4F51-B92B-E37EDB29208C}">
      <text>
        <r>
          <rPr>
            <sz val="9"/>
            <color rgb="FF000000"/>
            <rFont val="Tahoma"/>
            <family val="2"/>
          </rPr>
          <t>2a 2009 &amp; 2011</t>
        </r>
      </text>
    </comment>
    <comment ref="N23" authorId="1" shapeId="0" xr:uid="{AEBA277C-DE6A-4C97-9895-630AA03B94BC}">
      <text>
        <r>
          <rPr>
            <sz val="9"/>
            <color rgb="FF000000"/>
            <rFont val="Tahoma"/>
            <family val="2"/>
          </rPr>
          <t>2b 2016</t>
        </r>
      </text>
    </comment>
    <comment ref="P23" authorId="1" shapeId="0" xr:uid="{CD7503C4-86B9-49E3-BDBF-4AB753421943}">
      <text>
        <r>
          <rPr>
            <sz val="9"/>
            <color rgb="FF000000"/>
            <rFont val="Tahoma"/>
            <family val="2"/>
          </rPr>
          <t>2b 2016</t>
        </r>
      </text>
    </comment>
    <comment ref="J24" authorId="0" shapeId="0" xr:uid="{40DC3AA0-22B8-4B7D-A89D-185A70FB5638}">
      <text>
        <r>
          <rPr>
            <sz val="9"/>
            <color rgb="FF000000"/>
            <rFont val="Tahoma"/>
            <family val="2"/>
          </rPr>
          <t>2b 2000</t>
        </r>
      </text>
    </comment>
    <comment ref="M24" authorId="0" shapeId="0" xr:uid="{B28DCFA0-28BF-4CF9-9B15-9350243ED0B9}">
      <text>
        <r>
          <rPr>
            <sz val="9"/>
            <color rgb="FF000000"/>
            <rFont val="Tahoma"/>
            <family val="2"/>
          </rPr>
          <t>2b 2000</t>
        </r>
      </text>
    </comment>
    <comment ref="P24" authorId="0" shapeId="0" xr:uid="{7841CA3A-9E53-4C15-B8F0-3FAFA2D11553}">
      <text>
        <r>
          <rPr>
            <sz val="9"/>
            <color rgb="FF000000"/>
            <rFont val="Tahoma"/>
            <family val="2"/>
          </rPr>
          <t>2b 2000</t>
        </r>
      </text>
    </comment>
    <comment ref="E25" authorId="2" shapeId="0" xr:uid="{6C7459A8-0ED8-43E9-B36F-50B0FCA378A7}">
      <text>
        <r>
          <rPr>
            <sz val="9"/>
            <color rgb="FF000000"/>
            <rFont val="Tahoma"/>
            <family val="2"/>
          </rPr>
          <t>4</t>
        </r>
      </text>
    </comment>
    <comment ref="H25" authorId="2" shapeId="0" xr:uid="{DF387804-BAEA-416B-8634-21470D92141E}">
      <text>
        <r>
          <rPr>
            <sz val="9"/>
            <color rgb="FF000000"/>
            <rFont val="Tahoma"/>
            <family val="2"/>
          </rPr>
          <t>4</t>
        </r>
      </text>
    </comment>
    <comment ref="J25" authorId="0" shapeId="0" xr:uid="{DFB975FA-4409-4CE5-9BAC-2DC71698D704}">
      <text>
        <r>
          <rPr>
            <sz val="9"/>
            <color rgb="FF000000"/>
            <rFont val="Tahoma"/>
            <family val="2"/>
          </rPr>
          <t>2a 2004 &amp; 2009</t>
        </r>
      </text>
    </comment>
    <comment ref="K25" authorId="0" shapeId="0" xr:uid="{7A526DFA-C9B9-4C05-B6B7-FE6D826A030F}">
      <text>
        <r>
          <rPr>
            <sz val="9"/>
            <color rgb="FF000000"/>
            <rFont val="Tahoma"/>
            <family val="2"/>
          </rPr>
          <t>4</t>
        </r>
      </text>
    </comment>
    <comment ref="H26" authorId="0" shapeId="0" xr:uid="{4FFADC93-5815-418F-8B4B-FD1971B00F36}">
      <text>
        <r>
          <rPr>
            <sz val="9"/>
            <color rgb="FF000000"/>
            <rFont val="Tahoma"/>
            <family val="2"/>
          </rPr>
          <t>2a 2003 &amp; 2004</t>
        </r>
      </text>
    </comment>
    <comment ref="K26" authorId="0" shapeId="0" xr:uid="{BB590995-337E-4238-8A25-CDA14D98F6DF}">
      <text>
        <r>
          <rPr>
            <sz val="9"/>
            <color rgb="FF000000"/>
            <rFont val="Tahoma"/>
            <family val="2"/>
          </rPr>
          <t>2a 2003 &amp; 2004</t>
        </r>
      </text>
    </comment>
    <comment ref="N26" authorId="0" shapeId="0" xr:uid="{777D25F9-2558-49A9-A218-EADDE8E6FBDA}">
      <text>
        <r>
          <rPr>
            <sz val="9"/>
            <color rgb="FF000000"/>
            <rFont val="Tahoma"/>
            <family val="2"/>
          </rPr>
          <t>2a 2003 &amp; 2004</t>
        </r>
      </text>
    </comment>
    <comment ref="P26" authorId="1" shapeId="0" xr:uid="{95AE4313-A63F-4806-9004-E780CE5FBE02}">
      <text>
        <r>
          <rPr>
            <sz val="9"/>
            <color rgb="FF000000"/>
            <rFont val="Tahoma"/>
            <family val="2"/>
          </rPr>
          <t xml:space="preserve">2b 2014
</t>
        </r>
      </text>
    </comment>
    <comment ref="E27" authorId="0" shapeId="0" xr:uid="{6E2CC789-BFCF-41D0-AE3A-1EDD215F8106}">
      <text>
        <r>
          <rPr>
            <sz val="9"/>
            <color rgb="FF000000"/>
            <rFont val="Tahoma"/>
            <family val="2"/>
          </rPr>
          <t>2b 2003; 3</t>
        </r>
      </text>
    </comment>
    <comment ref="G27" authorId="0" shapeId="0" xr:uid="{1D05B495-62BD-4AB4-ACEB-AC9255042F1B}">
      <text>
        <r>
          <rPr>
            <sz val="9"/>
            <color rgb="FF000000"/>
            <rFont val="Tahoma"/>
            <family val="2"/>
          </rPr>
          <t>2b 2003; 3</t>
        </r>
      </text>
    </comment>
    <comment ref="H27" authorId="0" shapeId="0" xr:uid="{793F263B-9A94-48D8-B325-77AF922A5167}">
      <text>
        <r>
          <rPr>
            <sz val="9"/>
            <color rgb="FF000000"/>
            <rFont val="Tahoma"/>
            <family val="2"/>
          </rPr>
          <t>2b 2003; 3</t>
        </r>
      </text>
    </comment>
    <comment ref="J27" authorId="0" shapeId="0" xr:uid="{D42A3143-F416-4151-B32F-72600BB1B03E}">
      <text>
        <r>
          <rPr>
            <sz val="9"/>
            <color rgb="FF000000"/>
            <rFont val="Tahoma"/>
            <family val="2"/>
          </rPr>
          <t>2b 2003; 3</t>
        </r>
      </text>
    </comment>
    <comment ref="K27" authorId="0" shapeId="0" xr:uid="{6BC1713D-B668-4660-817B-9CC38F43012C}">
      <text>
        <r>
          <rPr>
            <sz val="9"/>
            <color rgb="FF000000"/>
            <rFont val="Tahoma"/>
            <family val="2"/>
          </rPr>
          <t>2b 2003; 3</t>
        </r>
      </text>
    </comment>
    <comment ref="M27" authorId="0" shapeId="0" xr:uid="{DCDC1C58-3F86-42C9-B8FD-453B828FDF40}">
      <text>
        <r>
          <rPr>
            <sz val="9"/>
            <color rgb="FF000000"/>
            <rFont val="Tahoma"/>
            <family val="2"/>
          </rPr>
          <t>2b 2003; 3</t>
        </r>
      </text>
    </comment>
    <comment ref="N27" authorId="0" shapeId="0" xr:uid="{815E6029-7ECC-4B0F-90FC-BD983F652485}">
      <text>
        <r>
          <rPr>
            <sz val="9"/>
            <color rgb="FF000000"/>
            <rFont val="Tahoma"/>
            <family val="2"/>
          </rPr>
          <t>2b 2003; 3</t>
        </r>
      </text>
    </comment>
    <comment ref="P27" authorId="0" shapeId="0" xr:uid="{FD899E4E-276B-41D4-97A5-072FD4F82393}">
      <text>
        <r>
          <rPr>
            <sz val="9"/>
            <color rgb="FF000000"/>
            <rFont val="Tahoma"/>
            <family val="2"/>
          </rPr>
          <t>2b 2003; 3</t>
        </r>
      </text>
    </comment>
    <comment ref="E28" authorId="0" shapeId="0" xr:uid="{B4F844BA-6DD8-4433-AE5D-73F0C41B27EF}">
      <text>
        <r>
          <rPr>
            <sz val="9"/>
            <color rgb="FF000000"/>
            <rFont val="Tahoma"/>
            <family val="2"/>
          </rPr>
          <t>4</t>
        </r>
      </text>
    </comment>
    <comment ref="G28" authorId="0" shapeId="0" xr:uid="{1114AC72-C285-4489-9BF8-5FFC2BEF710E}">
      <text>
        <r>
          <rPr>
            <sz val="9"/>
            <color rgb="FF000000"/>
            <rFont val="Tahoma"/>
            <family val="2"/>
          </rPr>
          <t>2a 1999 &amp; 2004</t>
        </r>
      </text>
    </comment>
    <comment ref="J28" authorId="0" shapeId="0" xr:uid="{D3CAC706-594B-4C4C-B7DF-0E9AE2134381}">
      <text>
        <r>
          <rPr>
            <sz val="9"/>
            <color rgb="FF000000"/>
            <rFont val="Tahoma"/>
            <family val="2"/>
          </rPr>
          <t>2a 2004 &amp; 2008</t>
        </r>
      </text>
    </comment>
    <comment ref="N28" authorId="1" shapeId="0" xr:uid="{50A252F9-1D59-4EC0-950A-9D8152635622}">
      <text>
        <r>
          <rPr>
            <sz val="9"/>
            <color rgb="FF000000"/>
            <rFont val="Tahoma"/>
            <family val="2"/>
          </rPr>
          <t>2b 2012</t>
        </r>
      </text>
    </comment>
    <comment ref="P28" authorId="1" shapeId="0" xr:uid="{8C399302-6342-495E-A6D8-76158FE419C4}">
      <text>
        <r>
          <rPr>
            <sz val="9"/>
            <color rgb="FF000000"/>
            <rFont val="Tahoma"/>
            <family val="2"/>
          </rPr>
          <t>2b 2012</t>
        </r>
      </text>
    </comment>
    <comment ref="E29" authorId="0" shapeId="0" xr:uid="{1FEEF210-2782-43A4-9D95-B6554F61B00C}">
      <text>
        <r>
          <rPr>
            <sz val="9"/>
            <color rgb="FF000000"/>
            <rFont val="Tahoma"/>
            <family val="2"/>
          </rPr>
          <t>2a 2004 &amp; 2008</t>
        </r>
      </text>
    </comment>
    <comment ref="G29" authorId="0" shapeId="0" xr:uid="{C6957840-A852-436C-A225-00FC14524BE9}">
      <text>
        <r>
          <rPr>
            <sz val="9"/>
            <color rgb="FF000000"/>
            <rFont val="Tahoma"/>
            <family val="2"/>
          </rPr>
          <t>2a 2005 &amp; 2007</t>
        </r>
      </text>
    </comment>
    <comment ref="H29" authorId="0" shapeId="0" xr:uid="{2A30E669-D197-4105-9A2D-F8C46144A0B7}">
      <text>
        <r>
          <rPr>
            <sz val="9"/>
            <color rgb="FF000000"/>
            <rFont val="Tahoma"/>
            <family val="2"/>
          </rPr>
          <t xml:space="preserve">2b 2004; </t>
        </r>
        <r>
          <rPr>
            <sz val="10"/>
            <color rgb="FF000000"/>
            <rFont val="Tahoma"/>
            <family val="2"/>
          </rPr>
          <t>3</t>
        </r>
      </text>
    </comment>
    <comment ref="K29" authorId="0" shapeId="0" xr:uid="{366C30E2-269E-46B9-82DA-31278C26C1E1}">
      <text>
        <r>
          <rPr>
            <sz val="9"/>
            <color rgb="FF000000"/>
            <rFont val="Tahoma"/>
            <family val="2"/>
          </rPr>
          <t>2a 2009 &amp; 2011</t>
        </r>
      </text>
    </comment>
    <comment ref="M29" authorId="0" shapeId="0" xr:uid="{5B6529A3-B017-4310-AB91-949D959003CB}">
      <text>
        <r>
          <rPr>
            <sz val="9"/>
            <color rgb="FF000000"/>
            <rFont val="Tahoma"/>
            <family val="2"/>
          </rPr>
          <t>2a 2009 &amp; 2011</t>
        </r>
      </text>
    </comment>
    <comment ref="E30" authorId="0" shapeId="0" xr:uid="{1D0860D9-ED48-422D-B664-314D2132C3C4}">
      <text>
        <r>
          <rPr>
            <sz val="9"/>
            <color rgb="FF000000"/>
            <rFont val="Tahoma"/>
            <family val="2"/>
          </rPr>
          <t>2a 2006 &amp; 2008</t>
        </r>
      </text>
    </comment>
    <comment ref="G30" authorId="0" shapeId="0" xr:uid="{1AEAF26A-99B6-40CA-9321-7D612C5F5622}">
      <text>
        <r>
          <rPr>
            <sz val="9"/>
            <color rgb="FF000000"/>
            <rFont val="Tahoma"/>
            <family val="2"/>
          </rPr>
          <t>2a 2003 &amp; 2004</t>
        </r>
      </text>
    </comment>
    <comment ref="H30" authorId="0" shapeId="0" xr:uid="{43BD4EF3-F8C4-42EA-B5E6-51E9E580A695}">
      <text>
        <r>
          <rPr>
            <sz val="9"/>
            <color rgb="FF000000"/>
            <rFont val="Tahoma"/>
            <family val="2"/>
          </rPr>
          <t>2a 2006 &amp; 2008</t>
        </r>
      </text>
    </comment>
    <comment ref="N30" authorId="1" shapeId="0" xr:uid="{AA03F6E5-3497-45D9-BBC3-D21B2F82BB13}">
      <text>
        <r>
          <rPr>
            <sz val="9"/>
            <color rgb="FF000000"/>
            <rFont val="Tahoma"/>
            <family val="2"/>
          </rPr>
          <t>2b 2013</t>
        </r>
      </text>
    </comment>
    <comment ref="P30" authorId="1" shapeId="0" xr:uid="{833EC38B-45D7-43C1-A3B1-DA32ADBFB41D}">
      <text>
        <r>
          <rPr>
            <sz val="9"/>
            <color rgb="FF000000"/>
            <rFont val="Tahoma"/>
            <family val="2"/>
          </rPr>
          <t>2b 2014</t>
        </r>
      </text>
    </comment>
    <comment ref="G31" authorId="0" shapeId="0" xr:uid="{E8E1B888-E8D0-4AF2-B83C-FF2481577C27}">
      <text>
        <r>
          <rPr>
            <sz val="9"/>
            <color rgb="FF000000"/>
            <rFont val="Tahoma"/>
            <family val="2"/>
          </rPr>
          <t>2a 2005 &amp; 2006</t>
        </r>
      </text>
    </comment>
    <comment ref="M31" authorId="0" shapeId="0" xr:uid="{94618BF8-8135-466A-9355-DF046712ED67}">
      <text>
        <r>
          <rPr>
            <sz val="9"/>
            <color rgb="FF000000"/>
            <rFont val="Tahoma"/>
            <family val="2"/>
          </rPr>
          <t>2a 2005 &amp; 2006</t>
        </r>
      </text>
    </comment>
    <comment ref="P31" authorId="0" shapeId="0" xr:uid="{35FCF314-9038-4811-A24F-08D6CCCB0A05}">
      <text>
        <r>
          <rPr>
            <sz val="9"/>
            <color rgb="FF000000"/>
            <rFont val="Tahoma"/>
            <family val="2"/>
          </rPr>
          <t>2a 2005 &amp; 2006</t>
        </r>
      </text>
    </comment>
    <comment ref="E32" authorId="0" shapeId="0" xr:uid="{137A0833-DD4A-4467-A50D-E32521C7ACF4}">
      <text>
        <r>
          <rPr>
            <sz val="9"/>
            <color rgb="FF000000"/>
            <rFont val="Tahoma"/>
            <family val="2"/>
          </rPr>
          <t>2a 2001 &amp; 2004</t>
        </r>
      </text>
    </comment>
    <comment ref="H32" authorId="0" shapeId="0" xr:uid="{C4E32EB0-06AF-4BC6-A708-FA5001DDBCC1}">
      <text>
        <r>
          <rPr>
            <sz val="9"/>
            <color rgb="FF000000"/>
            <rFont val="Tahoma"/>
            <family val="2"/>
          </rPr>
          <t>2a 2004 &amp; 2009</t>
        </r>
      </text>
    </comment>
    <comment ref="K32" authorId="0" shapeId="0" xr:uid="{659F2193-5A0D-4447-BE82-75F4E0EC5BFF}">
      <text>
        <r>
          <rPr>
            <sz val="9"/>
            <color rgb="FF000000"/>
            <rFont val="Tahoma"/>
            <family val="2"/>
          </rPr>
          <t>2a 2004 &amp; 2009</t>
        </r>
      </text>
    </comment>
    <comment ref="M32" authorId="0" shapeId="0" xr:uid="{86B2A3A1-0317-48C8-A437-818C0C72E3B6}">
      <text>
        <r>
          <rPr>
            <sz val="9"/>
            <color rgb="FF000000"/>
            <rFont val="Tahoma"/>
            <family val="2"/>
          </rPr>
          <t>2a 2005 &amp; 2009</t>
        </r>
      </text>
    </comment>
    <comment ref="H33" authorId="0" shapeId="0" xr:uid="{F7986F73-847D-4DD8-96A6-4A7D5541017F}">
      <text>
        <r>
          <rPr>
            <sz val="9"/>
            <color rgb="FF000000"/>
            <rFont val="Tahoma"/>
            <family val="2"/>
          </rPr>
          <t>4</t>
        </r>
      </text>
    </comment>
    <comment ref="K33" authorId="0" shapeId="0" xr:uid="{1039653D-8C53-44C2-B7AE-7445C600C647}">
      <text>
        <r>
          <rPr>
            <sz val="9"/>
            <color rgb="FF000000"/>
            <rFont val="Tahoma"/>
            <family val="2"/>
          </rPr>
          <t>2b 2012</t>
        </r>
      </text>
    </comment>
    <comment ref="M33" authorId="0" shapeId="0" xr:uid="{AD69FEBC-9BC7-4B1A-8854-42F95F85C4C4}">
      <text>
        <r>
          <rPr>
            <sz val="9"/>
            <color rgb="FF000000"/>
            <rFont val="Tahoma"/>
            <family val="2"/>
          </rPr>
          <t>2a 2006 &amp; 2012</t>
        </r>
      </text>
    </comment>
    <comment ref="E34" authorId="0" shapeId="0" xr:uid="{6B44F107-2269-4B0A-8611-901883A6E937}">
      <text>
        <r>
          <rPr>
            <sz val="9"/>
            <color rgb="FF000000"/>
            <rFont val="Tahoma"/>
            <family val="2"/>
          </rPr>
          <t>2b 2010</t>
        </r>
      </text>
    </comment>
    <comment ref="H34" authorId="0" shapeId="0" xr:uid="{C2FBB16A-BF86-499A-B72B-8F109396A317}">
      <text>
        <r>
          <rPr>
            <sz val="9"/>
            <color rgb="FF000000"/>
            <rFont val="Tahoma"/>
            <family val="2"/>
          </rPr>
          <t>2b 2010</t>
        </r>
      </text>
    </comment>
    <comment ref="J34" authorId="0" shapeId="0" xr:uid="{F77C5F84-57D7-41B2-830A-17307F59FF9C}">
      <text>
        <r>
          <rPr>
            <sz val="9"/>
            <color rgb="FF000000"/>
            <rFont val="Tahoma"/>
            <family val="2"/>
          </rPr>
          <t>2a 2000 &amp; 2010</t>
        </r>
      </text>
    </comment>
    <comment ref="N34" authorId="1" shapeId="0" xr:uid="{770CA5DE-EE6B-4567-B280-8A40D4E900F5}">
      <text>
        <r>
          <rPr>
            <sz val="9"/>
            <color rgb="FF000000"/>
            <rFont val="Tahoma"/>
            <family val="2"/>
          </rPr>
          <t>2b 2012</t>
        </r>
      </text>
    </comment>
    <comment ref="P34" authorId="1" shapeId="0" xr:uid="{82CE91EB-349F-48AA-BEE2-72B03D002FA9}">
      <text>
        <r>
          <rPr>
            <sz val="9"/>
            <color rgb="FF000000"/>
            <rFont val="Tahoma"/>
            <family val="2"/>
          </rPr>
          <t>2b 2012</t>
        </r>
      </text>
    </comment>
    <comment ref="E35" authorId="0" shapeId="0" xr:uid="{441C99CB-E063-43F1-8CCB-059ECEF8F403}">
      <text>
        <r>
          <rPr>
            <sz val="9"/>
            <color rgb="FF000000"/>
            <rFont val="Tahoma"/>
            <family val="2"/>
          </rPr>
          <t>2a 2004 &amp; 2005</t>
        </r>
      </text>
    </comment>
    <comment ref="E36" authorId="0" shapeId="0" xr:uid="{835B9953-6A12-420E-9E04-AC97CDDEC761}">
      <text>
        <r>
          <rPr>
            <sz val="9"/>
            <color rgb="FF000000"/>
            <rFont val="Tahoma"/>
            <family val="2"/>
          </rPr>
          <t>4</t>
        </r>
      </text>
    </comment>
    <comment ref="H36" authorId="0" shapeId="0" xr:uid="{F05A5389-A766-46AC-A54D-EC6AAC6FB4ED}">
      <text>
        <r>
          <rPr>
            <sz val="9"/>
            <color rgb="FF000000"/>
            <rFont val="Tahoma"/>
            <family val="2"/>
          </rPr>
          <t>4</t>
        </r>
      </text>
    </comment>
    <comment ref="N36" authorId="1" shapeId="0" xr:uid="{0E73EDA0-5A66-48AB-8FB1-8539A3B192D1}">
      <text>
        <r>
          <rPr>
            <sz val="9"/>
            <color rgb="FF000000"/>
            <rFont val="Tahoma"/>
            <family val="2"/>
          </rPr>
          <t>2b 2011</t>
        </r>
      </text>
    </comment>
    <comment ref="P36" authorId="1" shapeId="0" xr:uid="{FEA2AAFE-7F4A-4023-9427-CBBB20B838AD}">
      <text>
        <r>
          <rPr>
            <sz val="9"/>
            <color rgb="FF000000"/>
            <rFont val="Tahoma"/>
            <family val="2"/>
          </rPr>
          <t>2b 2011</t>
        </r>
      </text>
    </comment>
    <comment ref="E37" authorId="0" shapeId="0" xr:uid="{FAE79C8E-E26A-4A28-9888-9F8ECF2B5945}">
      <text>
        <r>
          <rPr>
            <sz val="9"/>
            <color rgb="FF000000"/>
            <rFont val="Tahoma"/>
            <family val="2"/>
          </rPr>
          <t>2b 2009</t>
        </r>
      </text>
    </comment>
    <comment ref="H37" authorId="0" shapeId="0" xr:uid="{BD5AE828-92AD-4FA5-B39D-657FDE40A590}">
      <text>
        <r>
          <rPr>
            <sz val="9"/>
            <color rgb="FF000000"/>
            <rFont val="Tahoma"/>
            <family val="2"/>
          </rPr>
          <t>2b 2009</t>
        </r>
      </text>
    </comment>
    <comment ref="J37" authorId="0" shapeId="0" xr:uid="{35D60BE5-3324-4460-9D30-E0A4A5032DD6}">
      <text>
        <r>
          <rPr>
            <sz val="9"/>
            <color rgb="FF000000"/>
            <rFont val="Tahoma"/>
            <family val="2"/>
          </rPr>
          <t>2a 2002 &amp; 2007</t>
        </r>
      </text>
    </comment>
    <comment ref="K37" authorId="0" shapeId="0" xr:uid="{8380D79A-0CE5-43AF-85DF-9AC1104C14A1}">
      <text>
        <r>
          <rPr>
            <sz val="9"/>
            <color rgb="FF000000"/>
            <rFont val="Tahoma"/>
            <family val="2"/>
          </rPr>
          <t>2b 2009</t>
        </r>
      </text>
    </comment>
    <comment ref="E39" authorId="0" shapeId="0" xr:uid="{5C9ED2BB-63A2-4EB4-9F5A-7B9EBAAB61C9}">
      <text>
        <r>
          <rPr>
            <sz val="9"/>
            <color rgb="FF000000"/>
            <rFont val="Tahoma"/>
            <family val="2"/>
          </rPr>
          <t>2a 2004 &amp; 2005</t>
        </r>
      </text>
    </comment>
    <comment ref="K39" authorId="0" shapeId="0" xr:uid="{32D59CA5-BE04-4901-B3AF-4C25BDCF4506}">
      <text>
        <r>
          <rPr>
            <sz val="9"/>
            <color rgb="FF000000"/>
            <rFont val="Tahoma"/>
            <family val="2"/>
          </rPr>
          <t>2a 2009 &amp; 2011</t>
        </r>
      </text>
    </comment>
    <comment ref="M39" authorId="0" shapeId="0" xr:uid="{8B723DD2-3B4B-404C-BC46-078C8B79AB31}">
      <text>
        <r>
          <rPr>
            <sz val="9"/>
            <color rgb="FF000000"/>
            <rFont val="Tahoma"/>
            <family val="2"/>
          </rPr>
          <t>2a 2009 &amp; 2011</t>
        </r>
      </text>
    </comment>
    <comment ref="E40" authorId="0" shapeId="0" xr:uid="{0E7E136C-E2CD-4530-AC7F-CE39A45A47FF}">
      <text>
        <r>
          <rPr>
            <sz val="9"/>
            <color rgb="FF000000"/>
            <rFont val="Tahoma"/>
            <family val="2"/>
          </rPr>
          <t>2b 2001</t>
        </r>
      </text>
    </comment>
    <comment ref="G40" authorId="0" shapeId="0" xr:uid="{A4F1DEAF-6DA4-473F-9287-E5D5FD06A08B}">
      <text>
        <r>
          <rPr>
            <sz val="9"/>
            <color rgb="FF000000"/>
            <rFont val="Tahoma"/>
            <family val="2"/>
          </rPr>
          <t>2a 2001 &amp; 2002</t>
        </r>
      </text>
    </comment>
    <comment ref="H40" authorId="0" shapeId="0" xr:uid="{C51B2201-4783-4AD9-86D2-A365E9F81A11}">
      <text>
        <r>
          <rPr>
            <sz val="9"/>
            <color rgb="FF000000"/>
            <rFont val="Tahoma"/>
            <family val="2"/>
          </rPr>
          <t>2a 2002 &amp; 2006</t>
        </r>
      </text>
    </comment>
    <comment ref="K40" authorId="0" shapeId="0" xr:uid="{6B9626F0-84D6-4840-AF7B-E676FA3A26ED}">
      <text>
        <r>
          <rPr>
            <sz val="9"/>
            <color rgb="FF000000"/>
            <rFont val="Tahoma"/>
            <family val="2"/>
          </rPr>
          <t>2a 2006 &amp; 2008</t>
        </r>
      </text>
    </comment>
    <comment ref="M40" authorId="0" shapeId="0" xr:uid="{3F8E4D42-A3A1-41EC-997D-323292C8EEE8}">
      <text>
        <r>
          <rPr>
            <sz val="9"/>
            <color rgb="FF000000"/>
            <rFont val="Tahoma"/>
            <family val="2"/>
          </rPr>
          <t>2a 2006 &amp; 2008</t>
        </r>
      </text>
    </comment>
    <comment ref="E41" authorId="0" shapeId="0" xr:uid="{01E7E743-8C85-4DC7-B219-7D08E9BB8BFF}">
      <text>
        <r>
          <rPr>
            <sz val="9"/>
            <color rgb="FF000000"/>
            <rFont val="Tahoma"/>
            <family val="2"/>
          </rPr>
          <t>2a 2004 &amp; 2005</t>
        </r>
      </text>
    </comment>
    <comment ref="G41" authorId="0" shapeId="0" xr:uid="{1B448DA4-6809-4AA0-ABE9-26A124DF7E50}">
      <text>
        <r>
          <rPr>
            <sz val="9"/>
            <color rgb="FF000000"/>
            <rFont val="Tahoma"/>
            <family val="2"/>
          </rPr>
          <t>2a 2003 &amp; 2004</t>
        </r>
      </text>
    </comment>
    <comment ref="E42" authorId="0" shapeId="0" xr:uid="{FE4D1AD0-5BAF-4CFA-82BC-E6E7579168E4}">
      <text>
        <r>
          <rPr>
            <sz val="9"/>
            <color rgb="FF000000"/>
            <rFont val="Tahoma"/>
            <family val="2"/>
          </rPr>
          <t>3</t>
        </r>
      </text>
    </comment>
    <comment ref="G42" authorId="0" shapeId="0" xr:uid="{BC7CD501-A909-4EA9-9224-4AC2FC6DC176}">
      <text>
        <r>
          <rPr>
            <sz val="9"/>
            <color rgb="FF000000"/>
            <rFont val="Tahoma"/>
            <family val="2"/>
          </rPr>
          <t>3</t>
        </r>
      </text>
    </comment>
    <comment ref="N42" authorId="1" shapeId="0" xr:uid="{04F2CFF4-31BB-4D15-80DA-F008089A7B81}">
      <text>
        <r>
          <rPr>
            <sz val="9"/>
            <color rgb="FF000000"/>
            <rFont val="Tahoma"/>
            <family val="2"/>
          </rPr>
          <t>2b 2011</t>
        </r>
      </text>
    </comment>
    <comment ref="P42" authorId="1" shapeId="0" xr:uid="{94C1EB63-3F25-4540-8206-2EADA069A131}">
      <text>
        <r>
          <rPr>
            <sz val="9"/>
            <color rgb="FF000000"/>
            <rFont val="Tahoma"/>
            <family val="2"/>
          </rPr>
          <t>2b 2011</t>
        </r>
      </text>
    </comment>
    <comment ref="E43" authorId="0" shapeId="0" xr:uid="{52040074-8F91-4210-A42F-6E0C4F6EB235}">
      <text>
        <r>
          <rPr>
            <sz val="9"/>
            <color rgb="FF000000"/>
            <rFont val="Tahoma"/>
            <family val="2"/>
          </rPr>
          <t>2a 2001 &amp; 2003</t>
        </r>
      </text>
    </comment>
    <comment ref="H43" authorId="0" shapeId="0" xr:uid="{1773C234-B795-483E-B962-D2645A994D18}">
      <text>
        <r>
          <rPr>
            <sz val="9"/>
            <color rgb="FF000000"/>
            <rFont val="Tahoma"/>
            <family val="2"/>
          </rPr>
          <t>2a 2004 &amp; 2008</t>
        </r>
      </text>
    </comment>
    <comment ref="E44" authorId="0" shapeId="0" xr:uid="{DA317B28-E351-47D4-B6FA-0185F160E512}">
      <text>
        <r>
          <rPr>
            <sz val="9"/>
            <color rgb="FF000000"/>
            <rFont val="Tahoma"/>
            <family val="2"/>
          </rPr>
          <t>2b 2012</t>
        </r>
      </text>
    </comment>
    <comment ref="G44" authorId="0" shapeId="0" xr:uid="{4CF68540-FB3B-498B-9446-16751AA77E32}">
      <text>
        <r>
          <rPr>
            <sz val="9"/>
            <color rgb="FF000000"/>
            <rFont val="Tahoma"/>
            <family val="2"/>
          </rPr>
          <t>2a 2009 &amp; 2010</t>
        </r>
      </text>
    </comment>
    <comment ref="H44" authorId="0" shapeId="0" xr:uid="{E3CB7829-6997-4AD6-AC83-9A171B7CA12B}">
      <text>
        <r>
          <rPr>
            <sz val="9"/>
            <color rgb="FF000000"/>
            <rFont val="Tahoma"/>
            <family val="2"/>
          </rPr>
          <t>2b 2012</t>
        </r>
      </text>
    </comment>
    <comment ref="J44" authorId="0" shapeId="0" xr:uid="{52D46DF9-CF79-42FB-92F0-551F7D058FF7}">
      <text>
        <r>
          <rPr>
            <sz val="9"/>
            <color rgb="FF000000"/>
            <rFont val="Tahoma"/>
            <family val="2"/>
          </rPr>
          <t>2a 2009 &amp; 2010</t>
        </r>
      </text>
    </comment>
    <comment ref="K44" authorId="0" shapeId="0" xr:uid="{E789BB16-4408-411E-AC9A-1C31E15087EA}">
      <text>
        <r>
          <rPr>
            <sz val="9"/>
            <color rgb="FF000000"/>
            <rFont val="Tahoma"/>
            <family val="2"/>
          </rPr>
          <t>2b 2012</t>
        </r>
      </text>
    </comment>
    <comment ref="E45" authorId="0" shapeId="0" xr:uid="{C0CBFF9C-8C40-48C4-95F0-8E4319E59F35}">
      <text>
        <r>
          <rPr>
            <sz val="9"/>
            <color rgb="FF000000"/>
            <rFont val="Tahoma"/>
            <family val="2"/>
          </rPr>
          <t>2a 1999 &amp; 2004</t>
        </r>
      </text>
    </comment>
    <comment ref="G45" authorId="0" shapeId="0" xr:uid="{7EBAA379-5446-454D-A4CE-95FF7CF556FB}">
      <text>
        <r>
          <rPr>
            <sz val="9"/>
            <color rgb="FF000000"/>
            <rFont val="Tahoma"/>
            <family val="2"/>
          </rPr>
          <t>2a 1999 &amp; 2004</t>
        </r>
      </text>
    </comment>
    <comment ref="H45" authorId="0" shapeId="0" xr:uid="{C9E617DB-2DAD-4CEF-94E8-B9EB701058F2}">
      <text>
        <r>
          <rPr>
            <sz val="9"/>
            <color rgb="FF000000"/>
            <rFont val="Tahoma"/>
            <family val="2"/>
          </rPr>
          <t>2a 2004 &amp; 2009</t>
        </r>
      </text>
    </comment>
    <comment ref="J47" authorId="0" shapeId="0" xr:uid="{9FEE1443-06F3-45B8-A65B-AF66F5B2AE77}">
      <text>
        <r>
          <rPr>
            <sz val="9"/>
            <color rgb="FF000000"/>
            <rFont val="Tahoma"/>
            <family val="2"/>
          </rPr>
          <t>2a 2001 &amp; 2002</t>
        </r>
      </text>
    </comment>
    <comment ref="M47" authorId="0" shapeId="0" xr:uid="{1FA54245-C5A6-4054-8ED8-A1CBD35C4BED}">
      <text>
        <r>
          <rPr>
            <sz val="9"/>
            <color rgb="FF000000"/>
            <rFont val="Tahoma"/>
            <family val="2"/>
          </rPr>
          <t>2a 2001 &amp; 2002</t>
        </r>
      </text>
    </comment>
    <comment ref="P47" authorId="0" shapeId="0" xr:uid="{82FD72F3-72C9-43DA-8C00-746414986C68}">
      <text>
        <r>
          <rPr>
            <sz val="9"/>
            <color rgb="FF000000"/>
            <rFont val="Tahoma"/>
            <family val="2"/>
          </rPr>
          <t>2a 2001 &amp; 2002</t>
        </r>
      </text>
    </comment>
    <comment ref="E49" authorId="0" shapeId="0" xr:uid="{B5E54A9B-E5FF-42FE-9033-21892A11D9EC}">
      <text>
        <r>
          <rPr>
            <sz val="9"/>
            <color rgb="FF000000"/>
            <rFont val="Tahoma"/>
            <family val="2"/>
          </rPr>
          <t>2a 2005 &amp; 2010</t>
        </r>
      </text>
    </comment>
    <comment ref="G49" authorId="0" shapeId="0" xr:uid="{86EBBBB9-491D-4DD1-8EBB-F78335A9BC53}">
      <text>
        <r>
          <rPr>
            <sz val="9"/>
            <color rgb="FF000000"/>
            <rFont val="Tahoma"/>
            <family val="2"/>
          </rPr>
          <t>2a 2005 &amp; 2010</t>
        </r>
      </text>
    </comment>
    <comment ref="H49" authorId="0" shapeId="0" xr:uid="{6812A384-433F-435E-A357-B5037B2786DE}">
      <text>
        <r>
          <rPr>
            <sz val="9"/>
            <color rgb="FF000000"/>
            <rFont val="Tahoma"/>
            <family val="2"/>
          </rPr>
          <t>3</t>
        </r>
      </text>
    </comment>
    <comment ref="J49" authorId="0" shapeId="0" xr:uid="{5EFD96C4-59E3-4447-8EDE-A346525B0042}">
      <text>
        <r>
          <rPr>
            <sz val="9"/>
            <color rgb="FF000000"/>
            <rFont val="Tahoma"/>
            <family val="2"/>
          </rPr>
          <t>3</t>
        </r>
      </text>
    </comment>
    <comment ref="K49" authorId="0" shapeId="0" xr:uid="{F6085AEB-F942-4A00-9A51-EE2E3B44B114}">
      <text>
        <r>
          <rPr>
            <sz val="9"/>
            <color rgb="FF000000"/>
            <rFont val="Tahoma"/>
            <family val="2"/>
          </rPr>
          <t>3</t>
        </r>
      </text>
    </comment>
    <comment ref="M49" authorId="0" shapeId="0" xr:uid="{B74BB713-8D1E-443E-BFBF-E2EAEAA1FFD6}">
      <text>
        <r>
          <rPr>
            <sz val="9"/>
            <color rgb="FF000000"/>
            <rFont val="Tahoma"/>
            <family val="2"/>
          </rPr>
          <t>3</t>
        </r>
      </text>
    </comment>
    <comment ref="E50" authorId="0" shapeId="0" xr:uid="{D7BD5BA8-BC63-49B4-8EF2-826724B53A09}">
      <text>
        <r>
          <rPr>
            <sz val="9"/>
            <color rgb="FF000000"/>
            <rFont val="Tahoma"/>
            <family val="2"/>
          </rPr>
          <t>4</t>
        </r>
      </text>
    </comment>
    <comment ref="M50" authorId="0" shapeId="0" xr:uid="{09B8BD89-B61A-4FB0-BCD8-3B3B429DC5D1}">
      <text>
        <r>
          <rPr>
            <sz val="9"/>
            <color rgb="FF000000"/>
            <rFont val="Tahoma"/>
            <family val="2"/>
          </rPr>
          <t>2a 2006 &amp; 2011</t>
        </r>
      </text>
    </comment>
    <comment ref="N50" authorId="1" shapeId="0" xr:uid="{B86377D4-B5F1-4F5F-A8E8-D4B43ADE9E52}">
      <text>
        <r>
          <rPr>
            <sz val="9"/>
            <color rgb="FF000000"/>
            <rFont val="Tahoma"/>
            <family val="2"/>
          </rPr>
          <t>2b 2013</t>
        </r>
      </text>
    </comment>
    <comment ref="P50" authorId="1" shapeId="0" xr:uid="{0661E17B-7AB5-4C15-855F-FD68B99A58CC}">
      <text>
        <r>
          <rPr>
            <sz val="9"/>
            <color rgb="FF000000"/>
            <rFont val="Tahoma"/>
            <family val="2"/>
          </rPr>
          <t>2b 2013</t>
        </r>
      </text>
    </comment>
    <comment ref="E51" authorId="0" shapeId="0" xr:uid="{D41D233B-5600-4D28-89FB-F31D54AEB779}">
      <text>
        <r>
          <rPr>
            <sz val="9"/>
            <color rgb="FF000000"/>
            <rFont val="Tahoma"/>
            <family val="2"/>
          </rPr>
          <t>2a 1999 &amp; 2003</t>
        </r>
      </text>
    </comment>
    <comment ref="H51" authorId="0" shapeId="0" xr:uid="{01DD6CCD-DC1B-4A86-91D3-CEFBD6BC4124}">
      <text>
        <r>
          <rPr>
            <sz val="9"/>
            <color rgb="FF000000"/>
            <rFont val="Tahoma"/>
            <family val="2"/>
          </rPr>
          <t>2a 2003 &amp; 2010</t>
        </r>
      </text>
    </comment>
    <comment ref="E52" authorId="0" shapeId="0" xr:uid="{AF90EECE-556E-4EF0-88CF-B7EC86171C07}">
      <text>
        <r>
          <rPr>
            <sz val="9"/>
            <color rgb="FF000000"/>
            <rFont val="Tahoma"/>
            <family val="2"/>
          </rPr>
          <t>2b 2010</t>
        </r>
      </text>
    </comment>
    <comment ref="G52" authorId="0" shapeId="0" xr:uid="{3AA0243E-B475-4435-B918-00BF4041661E}">
      <text>
        <r>
          <rPr>
            <sz val="9"/>
            <color rgb="FF000000"/>
            <rFont val="Tahoma"/>
            <family val="2"/>
          </rPr>
          <t>2a 2006 &amp; 2007</t>
        </r>
      </text>
    </comment>
    <comment ref="H52" authorId="0" shapeId="0" xr:uid="{9FEF7FE3-A5BF-47AC-BBD6-E54CE99B0F00}">
      <text>
        <r>
          <rPr>
            <sz val="9"/>
            <color rgb="FF000000"/>
            <rFont val="Tahoma"/>
            <family val="2"/>
          </rPr>
          <t>2b 2010</t>
        </r>
      </text>
    </comment>
    <comment ref="J52" authorId="0" shapeId="0" xr:uid="{32109FDD-7350-4894-BBD4-2D69B869133F}">
      <text>
        <r>
          <rPr>
            <sz val="9"/>
            <color rgb="FF000000"/>
            <rFont val="Tahoma"/>
            <family val="2"/>
          </rPr>
          <t>2a 2006 &amp; 2007</t>
        </r>
      </text>
    </comment>
    <comment ref="E53" authorId="0" shapeId="0" xr:uid="{F4764534-09E9-4EBE-B76A-C7FE42B5A6CB}">
      <text>
        <r>
          <rPr>
            <sz val="9"/>
            <color rgb="FF000000"/>
            <rFont val="Tahoma"/>
            <family val="2"/>
          </rPr>
          <t>2a 1999 &amp; 2004</t>
        </r>
      </text>
    </comment>
    <comment ref="H53" authorId="0" shapeId="0" xr:uid="{CAB2E829-FAAE-49EE-9846-69AE26397306}">
      <text>
        <r>
          <rPr>
            <sz val="9"/>
            <color rgb="FF000000"/>
            <rFont val="Tahoma"/>
            <family val="2"/>
          </rPr>
          <t>2a 2004 &amp; 2008</t>
        </r>
      </text>
    </comment>
    <comment ref="J53" authorId="0" shapeId="0" xr:uid="{FE336A50-B0E1-40A7-A386-7469E81BED59}">
      <text>
        <r>
          <rPr>
            <sz val="9"/>
            <color rgb="FF000000"/>
            <rFont val="Tahoma"/>
            <family val="2"/>
          </rPr>
          <t>2a 2004 &amp; 2006</t>
        </r>
      </text>
    </comment>
    <comment ref="K53" authorId="0" shapeId="0" xr:uid="{CBE8B1C8-6944-4215-8A7E-5ED2179EC2D0}">
      <text>
        <r>
          <rPr>
            <sz val="9"/>
            <color rgb="FF000000"/>
            <rFont val="Tahoma"/>
            <family val="2"/>
          </rPr>
          <t>2a 2009 &amp; 2011</t>
        </r>
      </text>
    </comment>
    <comment ref="M53" authorId="0" shapeId="0" xr:uid="{4A993DD1-A397-463E-923D-CF9740288FA1}">
      <text>
        <r>
          <rPr>
            <sz val="9"/>
            <color rgb="FF000000"/>
            <rFont val="Tahoma"/>
            <family val="2"/>
          </rPr>
          <t>2a 2009 &amp; 2011</t>
        </r>
      </text>
    </comment>
    <comment ref="N53" authorId="1" shapeId="0" xr:uid="{04F3264E-D058-435A-A541-99D38E75FC04}">
      <text>
        <r>
          <rPr>
            <sz val="9"/>
            <color rgb="FF000000"/>
            <rFont val="Tahoma"/>
            <family val="2"/>
          </rPr>
          <t>2b 2011</t>
        </r>
      </text>
    </comment>
    <comment ref="P53" authorId="1" shapeId="0" xr:uid="{BAC904F7-4CFF-4BE2-A845-FDE45413298F}">
      <text>
        <r>
          <rPr>
            <sz val="9"/>
            <color rgb="FF000000"/>
            <rFont val="Tahoma"/>
            <family val="2"/>
          </rPr>
          <t>2b 2014</t>
        </r>
      </text>
    </comment>
    <comment ref="J54" authorId="0" shapeId="0" xr:uid="{D33FF04E-1C8A-4830-A5AA-8EF85664E6A1}">
      <text>
        <r>
          <rPr>
            <sz val="9"/>
            <color rgb="FF000000"/>
            <rFont val="Tahoma"/>
            <family val="2"/>
          </rPr>
          <t>2a 1999 &amp; 2000</t>
        </r>
      </text>
    </comment>
    <comment ref="M54" authorId="0" shapeId="0" xr:uid="{F26D5101-4963-45B2-BD12-5D950853FE69}">
      <text>
        <r>
          <rPr>
            <sz val="9"/>
            <color rgb="FF000000"/>
            <rFont val="Tahoma"/>
            <family val="2"/>
          </rPr>
          <t>2a 1999 &amp; 2000</t>
        </r>
      </text>
    </comment>
    <comment ref="P54" authorId="1" shapeId="0" xr:uid="{865D008E-8223-40E6-9577-C5714C68B09B}">
      <text>
        <r>
          <rPr>
            <sz val="9"/>
            <color rgb="FF000000"/>
            <rFont val="Tahoma"/>
            <family val="2"/>
          </rPr>
          <t>2b 2012</t>
        </r>
      </text>
    </comment>
    <comment ref="E55" authorId="0" shapeId="0" xr:uid="{A80CBBE5-7627-49B2-BAEE-ACC5A875FF30}">
      <text>
        <r>
          <rPr>
            <sz val="9"/>
            <color rgb="FF000000"/>
            <rFont val="Tahoma"/>
            <family val="2"/>
          </rPr>
          <t>2a 2005 &amp; 2010</t>
        </r>
      </text>
    </comment>
    <comment ref="G55" authorId="0" shapeId="0" xr:uid="{1AF5032B-6445-424B-B9DD-A82CE8DDBD70}">
      <text>
        <r>
          <rPr>
            <sz val="9"/>
            <color rgb="FF000000"/>
            <rFont val="Tahoma"/>
            <family val="2"/>
          </rPr>
          <t>2a 2005 &amp; 2010</t>
        </r>
      </text>
    </comment>
    <comment ref="H55" authorId="0" shapeId="0" xr:uid="{002C2C7E-6612-4350-83D3-3C62A79A1C21}">
      <text>
        <r>
          <rPr>
            <sz val="9"/>
            <color rgb="FF000000"/>
            <rFont val="Tahoma"/>
            <family val="2"/>
          </rPr>
          <t>3</t>
        </r>
      </text>
    </comment>
    <comment ref="J55" authorId="0" shapeId="0" xr:uid="{49804F4A-0C4F-4C97-AFCE-80D597AA93FE}">
      <text>
        <r>
          <rPr>
            <sz val="9"/>
            <color rgb="FF000000"/>
            <rFont val="Tahoma"/>
            <family val="2"/>
          </rPr>
          <t>3</t>
        </r>
      </text>
    </comment>
    <comment ref="E57" authorId="0" shapeId="0" xr:uid="{D9D92BCA-ED83-452F-ADDB-543218BC7D00}">
      <text>
        <r>
          <rPr>
            <sz val="9"/>
            <color rgb="FF000000"/>
            <rFont val="Tahoma"/>
            <family val="2"/>
          </rPr>
          <t>4</t>
        </r>
      </text>
    </comment>
    <comment ref="G57" authorId="0" shapeId="0" xr:uid="{FCC130C3-C1E9-4AC7-961B-5EFB45BDBBCF}">
      <text>
        <r>
          <rPr>
            <sz val="9"/>
            <color rgb="FF000000"/>
            <rFont val="Tahoma"/>
            <family val="2"/>
          </rPr>
          <t>2a 1999 &amp; 2001</t>
        </r>
      </text>
    </comment>
    <comment ref="H57" authorId="0" shapeId="0" xr:uid="{37D149D5-3D6B-4C1F-B23E-04DE348A1529}">
      <text>
        <r>
          <rPr>
            <sz val="9"/>
            <color rgb="FF000000"/>
            <rFont val="Tahoma"/>
            <family val="2"/>
          </rPr>
          <t>4</t>
        </r>
      </text>
    </comment>
    <comment ref="K57" authorId="0" shapeId="0" xr:uid="{C13CB8C2-C9A8-48F7-9E5C-9F14FB836BEB}">
      <text>
        <r>
          <rPr>
            <sz val="9"/>
            <color rgb="FF000000"/>
            <rFont val="Tahoma"/>
            <family val="2"/>
          </rPr>
          <t>4</t>
        </r>
      </text>
    </comment>
    <comment ref="E58" authorId="0" shapeId="0" xr:uid="{361A8610-4818-4851-A27E-387E68AA2247}">
      <text>
        <r>
          <rPr>
            <sz val="9"/>
            <color rgb="FF000000"/>
            <rFont val="Tahoma"/>
            <family val="2"/>
          </rPr>
          <t>2b 2011</t>
        </r>
      </text>
    </comment>
    <comment ref="G58" authorId="0" shapeId="0" xr:uid="{22DB582A-3C09-4023-8591-C30B807CAF4C}">
      <text>
        <r>
          <rPr>
            <sz val="9"/>
            <color rgb="FF000000"/>
            <rFont val="Tahoma"/>
            <family val="2"/>
          </rPr>
          <t>2a 1999 &amp; 2003</t>
        </r>
      </text>
    </comment>
    <comment ref="H58" authorId="0" shapeId="0" xr:uid="{43DC138E-710D-4DEE-ADB2-06F7E7165BD5}">
      <text>
        <r>
          <rPr>
            <sz val="9"/>
            <color rgb="FF000000"/>
            <rFont val="Tahoma"/>
            <family val="2"/>
          </rPr>
          <t>2b 2011</t>
        </r>
      </text>
    </comment>
    <comment ref="K58" authorId="0" shapeId="0" xr:uid="{B40522C2-9989-4BEE-864F-3B380EA16724}">
      <text>
        <r>
          <rPr>
            <sz val="9"/>
            <color rgb="FF000000"/>
            <rFont val="Tahoma"/>
            <family val="2"/>
          </rPr>
          <t>2b 2011</t>
        </r>
      </text>
    </comment>
    <comment ref="N59" authorId="1" shapeId="0" xr:uid="{F3B217BC-F217-43D0-8BBA-08CE94BC9C8D}">
      <text>
        <r>
          <rPr>
            <sz val="9"/>
            <color rgb="FF000000"/>
            <rFont val="Tahoma"/>
            <family val="2"/>
          </rPr>
          <t>2b 2011</t>
        </r>
      </text>
    </comment>
    <comment ref="P59" authorId="1" shapeId="0" xr:uid="{4CEA6944-72C9-4238-A9E6-B803B9542398}">
      <text>
        <r>
          <rPr>
            <sz val="9"/>
            <color rgb="FF000000"/>
            <rFont val="Tahoma"/>
            <family val="2"/>
          </rPr>
          <t>2b 2011</t>
        </r>
      </text>
    </comment>
    <comment ref="E60" authorId="0" shapeId="0" xr:uid="{B67069F1-27B3-4257-A089-9C7BFD4D7C55}">
      <text>
        <r>
          <rPr>
            <sz val="9"/>
            <color rgb="FF000000"/>
            <rFont val="Tahoma"/>
            <family val="2"/>
          </rPr>
          <t>3</t>
        </r>
      </text>
    </comment>
    <comment ref="G60" authorId="0" shapeId="0" xr:uid="{39D923AA-9F72-4665-AF7F-0C7DBA66CBD4}">
      <text>
        <r>
          <rPr>
            <sz val="9"/>
            <color rgb="FF000000"/>
            <rFont val="Tahoma"/>
            <family val="2"/>
          </rPr>
          <t>3</t>
        </r>
      </text>
    </comment>
    <comment ref="H60" authorId="0" shapeId="0" xr:uid="{3278AB1C-0A2E-4B38-B6C3-5A4E81E13863}">
      <text>
        <r>
          <rPr>
            <sz val="9"/>
            <color rgb="FF000000"/>
            <rFont val="Tahoma"/>
            <family val="2"/>
          </rPr>
          <t xml:space="preserve">2b 2006; </t>
        </r>
        <r>
          <rPr>
            <sz val="10"/>
            <color rgb="FF000000"/>
            <rFont val="Tahoma"/>
            <family val="2"/>
          </rPr>
          <t>3 Ministry of Higher Education</t>
        </r>
      </text>
    </comment>
    <comment ref="J60" authorId="0" shapeId="0" xr:uid="{E2D1110B-1737-4892-A684-69A8C6FA33A3}">
      <text>
        <r>
          <rPr>
            <sz val="9"/>
            <color rgb="FF000000"/>
            <rFont val="Tahoma"/>
            <family val="2"/>
          </rPr>
          <t xml:space="preserve">2b 2006; </t>
        </r>
        <r>
          <rPr>
            <sz val="10"/>
            <color rgb="FF000000"/>
            <rFont val="Tahoma"/>
            <family val="2"/>
          </rPr>
          <t>3 Ministry of Higher Education</t>
        </r>
      </text>
    </comment>
    <comment ref="K60" authorId="0" shapeId="0" xr:uid="{C6FE1C60-3E50-4F35-864D-FFFC52AE95A5}">
      <text>
        <r>
          <rPr>
            <sz val="9"/>
            <color rgb="FF000000"/>
            <rFont val="Tahoma"/>
            <family val="2"/>
          </rPr>
          <t xml:space="preserve">2b 2011; </t>
        </r>
        <r>
          <rPr>
            <sz val="10"/>
            <color rgb="FF000000"/>
            <rFont val="Tahoma"/>
            <family val="2"/>
          </rPr>
          <t>3 Ministry of Higher Education</t>
        </r>
      </text>
    </comment>
    <comment ref="M60" authorId="0" shapeId="0" xr:uid="{2D9FEDC5-C9A3-4BF8-BE7A-9DB0772F74BD}">
      <text>
        <r>
          <rPr>
            <sz val="9"/>
            <color rgb="FF000000"/>
            <rFont val="Tahoma"/>
            <family val="2"/>
          </rPr>
          <t xml:space="preserve">2b 2011; </t>
        </r>
        <r>
          <rPr>
            <sz val="10"/>
            <color rgb="FF000000"/>
            <rFont val="Tahoma"/>
            <family val="2"/>
          </rPr>
          <t>3 Ministry of Higher Education</t>
        </r>
      </text>
    </comment>
    <comment ref="N60" authorId="1" shapeId="0" xr:uid="{47A3ABE4-AB0F-4F94-8E22-DEC2A9B01A6F}">
      <text>
        <r>
          <rPr>
            <sz val="9"/>
            <color rgb="FF000000"/>
            <rFont val="Tahoma"/>
            <family val="2"/>
          </rPr>
          <t>2b 2014</t>
        </r>
      </text>
    </comment>
    <comment ref="E61" authorId="0" shapeId="0" xr:uid="{9119DF71-3294-4496-A9FE-3843EFBF817A}">
      <text>
        <r>
          <rPr>
            <sz val="9"/>
            <color rgb="FF000000"/>
            <rFont val="Tahoma"/>
            <family val="2"/>
          </rPr>
          <t>2b 1999</t>
        </r>
      </text>
    </comment>
    <comment ref="H61" authorId="0" shapeId="0" xr:uid="{7C90BCE6-8643-4493-8776-269D973A4C2B}">
      <text>
        <r>
          <rPr>
            <sz val="9"/>
            <color rgb="FF000000"/>
            <rFont val="Tahoma"/>
            <family val="2"/>
          </rPr>
          <t>2b 1999</t>
        </r>
      </text>
    </comment>
    <comment ref="K61" authorId="0" shapeId="0" xr:uid="{0FBDD933-90C2-4DA1-81EC-B360B313BE82}">
      <text>
        <r>
          <rPr>
            <sz val="9"/>
            <color rgb="FF000000"/>
            <rFont val="Tahoma"/>
            <family val="2"/>
          </rPr>
          <t>2b 1999</t>
        </r>
      </text>
    </comment>
    <comment ref="M61" authorId="0" shapeId="0" xr:uid="{3D1620FB-534B-4875-86E6-B94E7E8F27EE}">
      <text>
        <r>
          <rPr>
            <sz val="9"/>
            <color rgb="FF000000"/>
            <rFont val="Tahoma"/>
            <family val="2"/>
          </rPr>
          <t>2a 2004 &amp; 2005</t>
        </r>
      </text>
    </comment>
    <comment ref="N61" authorId="0" shapeId="0" xr:uid="{4D49B922-1941-4DF9-B8C1-3A5B950B1613}">
      <text>
        <r>
          <rPr>
            <sz val="9"/>
            <color rgb="FF000000"/>
            <rFont val="Tahoma"/>
            <family val="2"/>
          </rPr>
          <t>2b 1999</t>
        </r>
      </text>
    </comment>
    <comment ref="P61" authorId="0" shapeId="0" xr:uid="{36AE29A8-28AB-44AC-A490-AE6B3C8363CB}">
      <text>
        <r>
          <rPr>
            <sz val="9"/>
            <color rgb="FF000000"/>
            <rFont val="Tahoma"/>
            <family val="2"/>
          </rPr>
          <t>2a 2004 &amp; 2005</t>
        </r>
      </text>
    </comment>
    <comment ref="K62" authorId="0" shapeId="0" xr:uid="{760C6FFD-6EBE-4465-BF1F-F8A8C53291F5}">
      <text>
        <r>
          <rPr>
            <sz val="9"/>
            <color rgb="FF000000"/>
            <rFont val="Tahoma"/>
            <family val="2"/>
          </rPr>
          <t>2a 2009 &amp; 2011</t>
        </r>
      </text>
    </comment>
    <comment ref="G63" authorId="0" shapeId="0" xr:uid="{8207C029-BA79-4771-AA10-770EF7FCC877}">
      <text>
        <r>
          <rPr>
            <sz val="9"/>
            <color rgb="FF000000"/>
            <rFont val="Tahoma"/>
            <family val="2"/>
          </rPr>
          <t>2a 1999 &amp; 2001</t>
        </r>
      </text>
    </comment>
    <comment ref="J63" authorId="0" shapeId="0" xr:uid="{F5DE5B80-9EEF-4404-8CBC-1B8B9CFE211A}">
      <text>
        <r>
          <rPr>
            <sz val="9"/>
            <color rgb="FF000000"/>
            <rFont val="Tahoma"/>
            <family val="2"/>
          </rPr>
          <t>2a 2003 &amp; 2004</t>
        </r>
      </text>
    </comment>
    <comment ref="M63" authorId="0" shapeId="0" xr:uid="{20625F58-6776-4EBD-B6CB-79C642B95F61}">
      <text>
        <r>
          <rPr>
            <sz val="9"/>
            <color rgb="FF000000"/>
            <rFont val="Tahoma"/>
            <family val="2"/>
          </rPr>
          <t>2a 2003 &amp; 2004</t>
        </r>
      </text>
    </comment>
    <comment ref="P63" authorId="1" shapeId="0" xr:uid="{28C15B3F-068E-4313-BD46-BAD7DFD2B4DE}">
      <text>
        <r>
          <rPr>
            <sz val="9"/>
            <color rgb="FF000000"/>
            <rFont val="Tahoma"/>
            <family val="2"/>
          </rPr>
          <t>2b 2013</t>
        </r>
      </text>
    </comment>
    <comment ref="H65" authorId="0" shapeId="0" xr:uid="{DB02F332-C973-4DB4-9948-A3494138DE6C}">
      <text>
        <r>
          <rPr>
            <sz val="9"/>
            <color rgb="FF000000"/>
            <rFont val="Tahoma"/>
            <family val="2"/>
          </rPr>
          <t>2b 2000</t>
        </r>
      </text>
    </comment>
    <comment ref="J65" authorId="0" shapeId="0" xr:uid="{242C4594-F41D-4BF6-9049-3647E24F350B}">
      <text>
        <r>
          <rPr>
            <sz val="9"/>
            <color rgb="FF000000"/>
            <rFont val="Tahoma"/>
            <family val="2"/>
          </rPr>
          <t>2a 2002 &amp; 2003</t>
        </r>
      </text>
    </comment>
    <comment ref="K65" authorId="0" shapeId="0" xr:uid="{16FD80E7-1DA0-4354-806E-D1CEB280D26D}">
      <text>
        <r>
          <rPr>
            <sz val="9"/>
            <color rgb="FF000000"/>
            <rFont val="Tahoma"/>
            <family val="2"/>
          </rPr>
          <t>2b 2000</t>
        </r>
      </text>
    </comment>
    <comment ref="M65" authorId="0" shapeId="0" xr:uid="{2939C04E-7B09-4A61-8D62-1F1906E4D7E5}">
      <text>
        <r>
          <rPr>
            <sz val="9"/>
            <color rgb="FF000000"/>
            <rFont val="Tahoma"/>
            <family val="2"/>
          </rPr>
          <t>2a 2002 &amp; 2003</t>
        </r>
      </text>
    </comment>
    <comment ref="N65" authorId="0" shapeId="0" xr:uid="{77BE0874-26E9-442E-ACA8-65CBA491DD82}">
      <text>
        <r>
          <rPr>
            <sz val="9"/>
            <color rgb="FF000000"/>
            <rFont val="Tahoma"/>
            <family val="2"/>
          </rPr>
          <t>2b 2000</t>
        </r>
      </text>
    </comment>
    <comment ref="P65" authorId="0" shapeId="0" xr:uid="{178247A6-76E1-4B91-8985-4C9959AC466C}">
      <text>
        <r>
          <rPr>
            <sz val="9"/>
            <color rgb="FF000000"/>
            <rFont val="Tahoma"/>
            <family val="2"/>
          </rPr>
          <t>2a 2002 &amp; 2003</t>
        </r>
      </text>
    </comment>
    <comment ref="E66" authorId="0" shapeId="0" xr:uid="{94120944-4D20-4FA6-BC27-5E96142B7404}">
      <text>
        <r>
          <rPr>
            <sz val="9"/>
            <color rgb="FF000000"/>
            <rFont val="Tahoma"/>
            <family val="2"/>
          </rPr>
          <t>4</t>
        </r>
      </text>
    </comment>
    <comment ref="G66" authorId="0" shapeId="0" xr:uid="{8E341DE8-B763-4C65-BEED-1823F59273A2}">
      <text>
        <r>
          <rPr>
            <sz val="9"/>
            <color rgb="FF000000"/>
            <rFont val="Tahoma"/>
            <family val="2"/>
          </rPr>
          <t>2a 1999 &amp; 2001</t>
        </r>
      </text>
    </comment>
    <comment ref="H66" authorId="2" shapeId="0" xr:uid="{7350135C-E8AF-44B5-8C5A-860B8E36CE9F}">
      <text>
        <r>
          <rPr>
            <sz val="10"/>
            <color rgb="FF000000"/>
            <rFont val="Calibri"/>
            <family val="2"/>
          </rPr>
          <t>4</t>
        </r>
      </text>
    </comment>
    <comment ref="K66" authorId="2" shapeId="0" xr:uid="{7AE9D48E-2C5E-49E1-989B-10F59BA806DF}">
      <text>
        <r>
          <rPr>
            <sz val="10"/>
            <color rgb="FF000000"/>
            <rFont val="Calibri"/>
            <family val="2"/>
          </rPr>
          <t>4</t>
        </r>
      </text>
    </comment>
    <comment ref="E68" authorId="0" shapeId="0" xr:uid="{B9A9AE7A-324D-45EF-ACCD-C860A7AF6469}">
      <text>
        <r>
          <rPr>
            <sz val="9"/>
            <color rgb="FF000000"/>
            <rFont val="Tahoma"/>
            <family val="2"/>
          </rPr>
          <t>2a 2003 &amp; 2005</t>
        </r>
      </text>
    </comment>
    <comment ref="G68" authorId="0" shapeId="0" xr:uid="{17B38B9E-EAD6-44F1-8EAF-89CA6DACE5D8}">
      <text>
        <r>
          <rPr>
            <sz val="9"/>
            <color rgb="FF000000"/>
            <rFont val="Tahoma"/>
            <family val="2"/>
          </rPr>
          <t>2a 2002 &amp; 2003</t>
        </r>
      </text>
    </comment>
    <comment ref="E69" authorId="0" shapeId="0" xr:uid="{532A7E11-1D76-4343-98A1-BFADA28B1D57}">
      <text>
        <r>
          <rPr>
            <sz val="9"/>
            <color rgb="FF000000"/>
            <rFont val="Tahoma"/>
            <family val="2"/>
          </rPr>
          <t>2a 2007 &amp; 2008</t>
        </r>
      </text>
    </comment>
    <comment ref="G69" authorId="0" shapeId="0" xr:uid="{B179EBEC-0542-48B0-8CC5-307DE6300ADD}">
      <text>
        <r>
          <rPr>
            <sz val="9"/>
            <color rgb="FF000000"/>
            <rFont val="Tahoma"/>
            <family val="2"/>
          </rPr>
          <t>2a 2007 &amp; 2008</t>
        </r>
      </text>
    </comment>
    <comment ref="H69" authorId="0" shapeId="0" xr:uid="{7D001524-F658-4FC2-87E2-04E8E604388A}">
      <text>
        <r>
          <rPr>
            <sz val="9"/>
            <color rgb="FF000000"/>
            <rFont val="Tahoma"/>
            <family val="2"/>
          </rPr>
          <t>2a 2007 &amp; 2008</t>
        </r>
      </text>
    </comment>
    <comment ref="E70" authorId="0" shapeId="0" xr:uid="{46F5F6D1-CD22-42EF-A596-E20F57262042}">
      <text>
        <r>
          <rPr>
            <sz val="9"/>
            <color rgb="FF000000"/>
            <rFont val="Tahoma"/>
            <family val="2"/>
          </rPr>
          <t xml:space="preserve">2b 2001; </t>
        </r>
        <r>
          <rPr>
            <sz val="10"/>
            <color rgb="FF000000"/>
            <rFont val="Tahoma"/>
            <family val="2"/>
          </rPr>
          <t>3 Ministry of Higher Education</t>
        </r>
      </text>
    </comment>
    <comment ref="G70" authorId="0" shapeId="0" xr:uid="{CA631656-3ED1-423E-ACFF-E7C56D9CB5DB}">
      <text>
        <r>
          <rPr>
            <sz val="9"/>
            <color rgb="FF000000"/>
            <rFont val="Tahoma"/>
            <family val="2"/>
          </rPr>
          <t xml:space="preserve">2b 2001; </t>
        </r>
        <r>
          <rPr>
            <sz val="10"/>
            <color rgb="FF000000"/>
            <rFont val="Tahoma"/>
            <family val="2"/>
          </rPr>
          <t>3 Ministry of Higher Education</t>
        </r>
      </text>
    </comment>
    <comment ref="H70" authorId="0" shapeId="0" xr:uid="{D4BFDABD-6D33-4795-91E3-8B71DD8AD64C}">
      <text>
        <r>
          <rPr>
            <sz val="9"/>
            <color rgb="FF000000"/>
            <rFont val="Tahoma"/>
            <family val="2"/>
          </rPr>
          <t>3</t>
        </r>
      </text>
    </comment>
    <comment ref="J70" authorId="0" shapeId="0" xr:uid="{79EF5735-6D77-4CE4-86B6-B10B95D5C338}">
      <text>
        <r>
          <rPr>
            <sz val="9"/>
            <color rgb="FF000000"/>
            <rFont val="Tahoma"/>
            <family val="2"/>
          </rPr>
          <t>3</t>
        </r>
      </text>
    </comment>
    <comment ref="M70" authorId="0" shapeId="0" xr:uid="{8EAE9139-7424-4A57-BBC8-E3C8684E00A3}">
      <text>
        <r>
          <rPr>
            <sz val="9"/>
            <color rgb="FF000000"/>
            <rFont val="Tahoma"/>
            <family val="2"/>
          </rPr>
          <t>3</t>
        </r>
      </text>
    </comment>
    <comment ref="E72" authorId="2" shapeId="0" xr:uid="{3C6B5AEE-5CA2-4521-B492-DC80B70FF89C}">
      <text>
        <r>
          <rPr>
            <sz val="10"/>
            <color rgb="FF000000"/>
            <rFont val="Calibri"/>
            <family val="2"/>
          </rPr>
          <t xml:space="preserve">4
</t>
        </r>
      </text>
    </comment>
    <comment ref="G72" authorId="0" shapeId="0" xr:uid="{C304E630-9535-4E1F-BC7A-CFA91E041A4E}">
      <text>
        <r>
          <rPr>
            <sz val="9"/>
            <color rgb="FF000000"/>
            <rFont val="Tahoma"/>
            <family val="2"/>
          </rPr>
          <t>2a 2002 &amp; 2003</t>
        </r>
      </text>
    </comment>
    <comment ref="H72" authorId="2" shapeId="0" xr:uid="{82B65BF9-FE21-481F-AD2D-3D6B2321950E}">
      <text>
        <r>
          <rPr>
            <sz val="10"/>
            <color rgb="FF000000"/>
            <rFont val="Calibri"/>
            <family val="2"/>
          </rPr>
          <t xml:space="preserve">2b 2010; 3
</t>
        </r>
      </text>
    </comment>
    <comment ref="K72" authorId="2" shapeId="0" xr:uid="{30D03845-4261-4250-9587-AA69499272AF}">
      <text>
        <r>
          <rPr>
            <sz val="10"/>
            <color rgb="FF000000"/>
            <rFont val="Calibri"/>
            <family val="2"/>
          </rPr>
          <t xml:space="preserve">3
</t>
        </r>
      </text>
    </comment>
    <comment ref="H73" authorId="0" shapeId="0" xr:uid="{0F63C6DC-CB95-4599-A8B7-5ABA77F6CB77}">
      <text>
        <r>
          <rPr>
            <sz val="9"/>
            <color rgb="FF000000"/>
            <rFont val="Tahoma"/>
            <family val="2"/>
          </rPr>
          <t>2a 2006 &amp; 2008</t>
        </r>
      </text>
    </comment>
    <comment ref="E74" authorId="2" shapeId="0" xr:uid="{A609D938-B9EA-4F4E-A159-5CE7F9DF7256}">
      <text>
        <r>
          <rPr>
            <sz val="10"/>
            <color rgb="FF000000"/>
            <rFont val="Calibri"/>
            <family val="2"/>
          </rPr>
          <t>2a 2007 &amp; 2013; 3</t>
        </r>
      </text>
    </comment>
    <comment ref="G74" authorId="0" shapeId="0" xr:uid="{B13B4BDE-3B01-4B63-8F78-EF9D97C83442}">
      <text>
        <r>
          <rPr>
            <sz val="9"/>
            <color rgb="FF000000"/>
            <rFont val="Tahoma"/>
            <family val="2"/>
          </rPr>
          <t>2a 2007 &amp; 2008</t>
        </r>
      </text>
    </comment>
    <comment ref="H74" authorId="2" shapeId="0" xr:uid="{9C97A3D5-A7D9-496F-9316-B924AEC6CF41}">
      <text>
        <r>
          <rPr>
            <sz val="10"/>
            <color rgb="FF000000"/>
            <rFont val="Calibri"/>
            <family val="2"/>
          </rPr>
          <t xml:space="preserve">2a 2007 &amp; 2013; </t>
        </r>
        <r>
          <rPr>
            <sz val="10"/>
            <color rgb="FF000000"/>
            <rFont val="Tahoma"/>
            <family val="2"/>
          </rPr>
          <t>3</t>
        </r>
      </text>
    </comment>
    <comment ref="J74" authorId="0" shapeId="0" xr:uid="{200D3D13-6013-44D6-A643-9E6119B89D59}">
      <text>
        <r>
          <rPr>
            <sz val="9"/>
            <color rgb="FF000000"/>
            <rFont val="Tahoma"/>
            <family val="2"/>
          </rPr>
          <t>2a 2007 &amp; 2008</t>
        </r>
      </text>
    </comment>
    <comment ref="K74" authorId="2" shapeId="0" xr:uid="{23413D16-B627-4760-8EDF-E57E60018C6D}">
      <text>
        <r>
          <rPr>
            <sz val="10"/>
            <color rgb="FF000000"/>
            <rFont val="Calibri"/>
            <family val="2"/>
          </rPr>
          <t xml:space="preserve">2a 2007 &amp; 2013; </t>
        </r>
        <r>
          <rPr>
            <sz val="10"/>
            <color rgb="FF000000"/>
            <rFont val="Tahoma"/>
            <family val="2"/>
          </rPr>
          <t>3</t>
        </r>
      </text>
    </comment>
    <comment ref="E75" authorId="0" shapeId="0" xr:uid="{E7A3EE2A-C754-44F1-B798-3B2C4B46B893}">
      <text>
        <r>
          <rPr>
            <sz val="9"/>
            <color rgb="FF000000"/>
            <rFont val="Tahoma"/>
            <family val="2"/>
          </rPr>
          <t>2a 2007 &amp; 2008</t>
        </r>
      </text>
    </comment>
    <comment ref="H75" authorId="0" shapeId="0" xr:uid="{E14D8352-99FF-4DD0-AEA8-6459BDA4E98B}">
      <text>
        <r>
          <rPr>
            <sz val="9"/>
            <color rgb="FF000000"/>
            <rFont val="Tahoma"/>
            <family val="2"/>
          </rPr>
          <t>2a 2007 &amp; 2008</t>
        </r>
      </text>
    </comment>
    <comment ref="E76" authorId="0" shapeId="0" xr:uid="{46C9E929-5386-4286-B1E0-CF6119CDB4EC}">
      <text>
        <r>
          <rPr>
            <sz val="9"/>
            <color rgb="FF000000"/>
            <rFont val="Tahoma"/>
            <family val="2"/>
          </rPr>
          <t>2a 1999 &amp; 2004</t>
        </r>
      </text>
    </comment>
    <comment ref="G76" authorId="0" shapeId="0" xr:uid="{679301E9-AD8B-46D4-BCCE-A804BCDB4040}">
      <text>
        <r>
          <rPr>
            <sz val="9"/>
            <color rgb="FF000000"/>
            <rFont val="Tahoma"/>
            <family val="2"/>
          </rPr>
          <t>2a 1999 &amp; 2002</t>
        </r>
      </text>
    </comment>
    <comment ref="H76" authorId="0" shapeId="0" xr:uid="{3494C088-5BC9-4139-9078-EC4B7C45332F}">
      <text>
        <r>
          <rPr>
            <sz val="9"/>
            <color rgb="FF000000"/>
            <rFont val="Tahoma"/>
            <family val="2"/>
          </rPr>
          <t>2a 2004 &amp; 2006</t>
        </r>
      </text>
    </comment>
    <comment ref="K76" authorId="0" shapeId="0" xr:uid="{C903F31D-4F70-4504-BE57-A567460DF050}">
      <text>
        <r>
          <rPr>
            <sz val="9"/>
            <color rgb="FF000000"/>
            <rFont val="Tahoma"/>
            <family val="2"/>
          </rPr>
          <t>2a 2007 &amp; 2011</t>
        </r>
      </text>
    </comment>
    <comment ref="N76" authorId="1" shapeId="0" xr:uid="{079F9695-F340-40E0-BEEC-A7BBE3890CC3}">
      <text>
        <r>
          <rPr>
            <sz val="9"/>
            <color rgb="FF000000"/>
            <rFont val="Tahoma"/>
            <family val="2"/>
          </rPr>
          <t>2b 2011</t>
        </r>
      </text>
    </comment>
    <comment ref="P76" authorId="1" shapeId="0" xr:uid="{0E6F473F-07B6-498F-B8BE-5A98C31E1AFB}">
      <text>
        <r>
          <rPr>
            <sz val="9"/>
            <color rgb="FF000000"/>
            <rFont val="Tahoma"/>
            <family val="2"/>
          </rPr>
          <t>2b 2011</t>
        </r>
      </text>
    </comment>
    <comment ref="E79" authorId="0" shapeId="0" xr:uid="{AFE01DAB-EF59-4B30-9B5E-820994BC36D1}">
      <text>
        <r>
          <rPr>
            <sz val="9"/>
            <color rgb="FF000000"/>
            <rFont val="Tahoma"/>
            <family val="2"/>
          </rPr>
          <t>2b 2003</t>
        </r>
      </text>
    </comment>
    <comment ref="H79" authorId="0" shapeId="0" xr:uid="{C3A9F4D9-6603-4DDE-BE71-157F2F3A711D}">
      <text>
        <r>
          <rPr>
            <sz val="9"/>
            <color rgb="FF000000"/>
            <rFont val="Tahoma"/>
            <family val="2"/>
          </rPr>
          <t>2b 2003</t>
        </r>
      </text>
    </comment>
    <comment ref="K79" authorId="0" shapeId="0" xr:uid="{326F6C22-0879-4FD1-8732-737A933F8890}">
      <text>
        <r>
          <rPr>
            <sz val="9"/>
            <color rgb="FF000000"/>
            <rFont val="Tahoma"/>
            <family val="2"/>
          </rPr>
          <t>2b 2003</t>
        </r>
      </text>
    </comment>
    <comment ref="E80" authorId="0" shapeId="0" xr:uid="{34A9B2DC-601C-4855-91E5-B9F56A20D380}">
      <text>
        <r>
          <rPr>
            <sz val="9"/>
            <color rgb="FF000000"/>
            <rFont val="Tahoma"/>
            <family val="2"/>
          </rPr>
          <t>2a 2003 &amp; 2005</t>
        </r>
      </text>
    </comment>
    <comment ref="G80" authorId="0" shapeId="0" xr:uid="{0E5F9E46-7104-41F1-BAEF-28DC9AD7DB78}">
      <text>
        <r>
          <rPr>
            <sz val="9"/>
            <color rgb="FF000000"/>
            <rFont val="Tahoma"/>
            <family val="2"/>
          </rPr>
          <t>2a 2003 &amp; 2005</t>
        </r>
      </text>
    </comment>
    <comment ref="E81" authorId="0" shapeId="0" xr:uid="{E14B3B59-A090-4492-9E1F-4950E5FE0B0E}">
      <text>
        <r>
          <rPr>
            <sz val="9"/>
            <color rgb="FF000000"/>
            <rFont val="Tahoma"/>
            <family val="2"/>
          </rPr>
          <t>3</t>
        </r>
      </text>
    </comment>
    <comment ref="G81" authorId="0" shapeId="0" xr:uid="{62BC7FE0-91D5-4E5E-A500-F8E6B046DF20}">
      <text>
        <r>
          <rPr>
            <sz val="9"/>
            <color rgb="FF000000"/>
            <rFont val="Tahoma"/>
            <family val="2"/>
          </rPr>
          <t>3</t>
        </r>
      </text>
    </comment>
    <comment ref="E82" authorId="0" shapeId="0" xr:uid="{03CF218D-7C37-4208-8325-9F6FAF4496DC}">
      <text>
        <r>
          <rPr>
            <sz val="9"/>
            <color rgb="FF000000"/>
            <rFont val="Tahoma"/>
            <family val="2"/>
          </rPr>
          <t>2a 2003 &amp; 2004</t>
        </r>
      </text>
    </comment>
    <comment ref="N82" authorId="1" shapeId="0" xr:uid="{78036476-81F2-4B06-BEA6-5C274ABC77EB}">
      <text>
        <r>
          <rPr>
            <sz val="9"/>
            <color rgb="FF000000"/>
            <rFont val="Tahoma"/>
            <family val="2"/>
          </rPr>
          <t>2b 2014</t>
        </r>
      </text>
    </comment>
    <comment ref="P82" authorId="1" shapeId="0" xr:uid="{7FDDF831-0812-4F82-86E7-31ADC2242DFD}">
      <text>
        <r>
          <rPr>
            <sz val="9"/>
            <color rgb="FF000000"/>
            <rFont val="Tahoma"/>
            <family val="2"/>
          </rPr>
          <t>2b 2014</t>
        </r>
      </text>
    </comment>
    <comment ref="E83" authorId="0" shapeId="0" xr:uid="{5D160CF4-3D0B-4AD0-B7B4-0D8B2C702B95}">
      <text>
        <r>
          <rPr>
            <sz val="9"/>
            <color rgb="FF000000"/>
            <rFont val="Tahoma"/>
            <family val="2"/>
          </rPr>
          <t>2a 2010 &amp; 2012</t>
        </r>
      </text>
    </comment>
    <comment ref="H83" authorId="0" shapeId="0" xr:uid="{899FFDF8-4C35-4341-9DAB-639139DF68EE}">
      <text>
        <r>
          <rPr>
            <sz val="9"/>
            <color rgb="FF000000"/>
            <rFont val="Tahoma"/>
            <family val="2"/>
          </rPr>
          <t xml:space="preserve">2a 2010 &amp; 2012
</t>
        </r>
      </text>
    </comment>
    <comment ref="J83" authorId="0" shapeId="0" xr:uid="{DB34B74B-3960-471B-BA9B-84F4EF00A978}">
      <text>
        <r>
          <rPr>
            <sz val="9"/>
            <color rgb="FF000000"/>
            <rFont val="Tahoma"/>
            <family val="2"/>
          </rPr>
          <t>2a 2000 &amp; 2006</t>
        </r>
      </text>
    </comment>
    <comment ref="E84" authorId="0" shapeId="0" xr:uid="{AE1727DB-ED61-474E-BBBD-6A5FA67C98C9}">
      <text>
        <r>
          <rPr>
            <sz val="9"/>
            <color rgb="FF000000"/>
            <rFont val="Tahoma"/>
            <family val="2"/>
          </rPr>
          <t>2a 1999 &amp; 2002</t>
        </r>
      </text>
    </comment>
    <comment ref="E87" authorId="0" shapeId="0" xr:uid="{1D2E63DB-1119-4F3D-855C-5949E8EDE47F}">
      <text>
        <r>
          <rPr>
            <sz val="9"/>
            <color rgb="FF000000"/>
            <rFont val="Tahoma"/>
            <family val="2"/>
          </rPr>
          <t>4</t>
        </r>
      </text>
    </comment>
    <comment ref="G87" authorId="0" shapeId="0" xr:uid="{AEB9EF40-6D73-41E1-93D0-84A70676022F}">
      <text>
        <r>
          <rPr>
            <sz val="9"/>
            <color rgb="FF000000"/>
            <rFont val="Tahoma"/>
            <family val="2"/>
          </rPr>
          <t>2b 2014</t>
        </r>
      </text>
    </comment>
    <comment ref="J87" authorId="0" shapeId="0" xr:uid="{7EC05CDF-12FE-4CD3-BB67-B5334FA69EB8}">
      <text>
        <r>
          <rPr>
            <sz val="9"/>
            <color rgb="FF000000"/>
            <rFont val="Tahoma"/>
            <family val="2"/>
          </rPr>
          <t>2b 2014</t>
        </r>
      </text>
    </comment>
    <comment ref="K87" authorId="0" shapeId="0" xr:uid="{31D4342A-8DDA-4580-883C-A02CF77D98B5}">
      <text>
        <r>
          <rPr>
            <sz val="9"/>
            <color rgb="FF000000"/>
            <rFont val="Tahoma"/>
            <family val="2"/>
          </rPr>
          <t>4</t>
        </r>
      </text>
    </comment>
    <comment ref="M87" authorId="0" shapeId="0" xr:uid="{A491C368-ACDE-411E-A1D1-207274CB2D16}">
      <text>
        <r>
          <rPr>
            <sz val="9"/>
            <color rgb="FF000000"/>
            <rFont val="Tahoma"/>
            <family val="2"/>
          </rPr>
          <t>2b 2014</t>
        </r>
      </text>
    </comment>
    <comment ref="N87" authorId="0" shapeId="0" xr:uid="{FDC657AE-5168-41C9-B78D-23F788A133A3}">
      <text>
        <r>
          <rPr>
            <sz val="9"/>
            <color rgb="FF000000"/>
            <rFont val="Tahoma"/>
            <family val="2"/>
          </rPr>
          <t>4</t>
        </r>
      </text>
    </comment>
    <comment ref="P87" authorId="1" shapeId="0" xr:uid="{07867C47-12C5-410F-B348-09B2DFDEED48}">
      <text>
        <r>
          <rPr>
            <sz val="9"/>
            <color rgb="FF000000"/>
            <rFont val="Tahoma"/>
            <family val="2"/>
          </rPr>
          <t>2b 2014</t>
        </r>
      </text>
    </comment>
    <comment ref="E88" authorId="0" shapeId="0" xr:uid="{8516968F-92AA-4DD4-8A12-502C7CD2D78F}">
      <text>
        <r>
          <rPr>
            <sz val="9"/>
            <color rgb="FF000000"/>
            <rFont val="Tahoma"/>
            <family val="2"/>
          </rPr>
          <t>4</t>
        </r>
      </text>
    </comment>
    <comment ref="H88" authorId="2" shapeId="0" xr:uid="{E360545D-3C0F-46CF-86B9-522F1E10B61F}">
      <text>
        <r>
          <rPr>
            <sz val="10"/>
            <color rgb="FF000000"/>
            <rFont val="Calibri"/>
            <family val="2"/>
          </rPr>
          <t>4</t>
        </r>
      </text>
    </comment>
    <comment ref="K88" authorId="0" shapeId="0" xr:uid="{D54F9012-E3E4-478E-A627-6CE2296E2A02}">
      <text>
        <r>
          <rPr>
            <sz val="9"/>
            <color rgb="FF000000"/>
            <rFont val="Tahoma"/>
            <family val="2"/>
          </rPr>
          <t>4</t>
        </r>
      </text>
    </comment>
    <comment ref="E90" authorId="0" shapeId="0" xr:uid="{656FF577-BDD7-4E22-93A5-BFD4485A1134}">
      <text>
        <r>
          <rPr>
            <sz val="9"/>
            <color rgb="FF000000"/>
            <rFont val="Tahoma"/>
            <family val="2"/>
          </rPr>
          <t>3 MOE</t>
        </r>
      </text>
    </comment>
    <comment ref="G90" authorId="0" shapeId="0" xr:uid="{364EFD08-EB14-4D37-88C6-87F2F3F9AB14}">
      <text>
        <r>
          <rPr>
            <sz val="9"/>
            <color rgb="FF000000"/>
            <rFont val="Tahoma"/>
            <family val="2"/>
          </rPr>
          <t>3 MOE</t>
        </r>
      </text>
    </comment>
    <comment ref="H90" authorId="0" shapeId="0" xr:uid="{9FDB8FF5-4E95-497A-9B9F-285E9FA549BF}">
      <text>
        <r>
          <rPr>
            <sz val="9"/>
            <color rgb="FF000000"/>
            <rFont val="Tahoma"/>
            <family val="2"/>
          </rPr>
          <t>3 MOE</t>
        </r>
      </text>
    </comment>
    <comment ref="J90" authorId="0" shapeId="0" xr:uid="{39EE435D-D5DA-4D84-830E-0A883A27BC5B}">
      <text>
        <r>
          <rPr>
            <sz val="9"/>
            <color rgb="FF000000"/>
            <rFont val="Tahoma"/>
            <family val="2"/>
          </rPr>
          <t>3 MOE</t>
        </r>
      </text>
    </comment>
    <comment ref="K90" authorId="0" shapeId="0" xr:uid="{66960020-01C1-4ABC-BA7B-35B6C73CDF7D}">
      <text>
        <r>
          <rPr>
            <sz val="9"/>
            <color rgb="FF000000"/>
            <rFont val="Tahoma"/>
            <family val="2"/>
          </rPr>
          <t>3</t>
        </r>
      </text>
    </comment>
    <comment ref="M90" authorId="0" shapeId="0" xr:uid="{EC99656A-E575-453C-9C01-75DA509EFFA6}">
      <text>
        <r>
          <rPr>
            <sz val="9"/>
            <color rgb="FF000000"/>
            <rFont val="Tahoma"/>
            <family val="2"/>
          </rPr>
          <t>3</t>
        </r>
      </text>
    </comment>
    <comment ref="E91" authorId="0" shapeId="0" xr:uid="{B5CA345B-CD3B-4B1F-93EA-8F38EEC945FF}">
      <text>
        <r>
          <rPr>
            <sz val="9"/>
            <color rgb="FF000000"/>
            <rFont val="Tahoma"/>
            <family val="2"/>
          </rPr>
          <t>2a 2003 &amp; 2004</t>
        </r>
      </text>
    </comment>
    <comment ref="G91" authorId="0" shapeId="0" xr:uid="{78081480-0A7B-49CB-82AE-2A484FF4F6B0}">
      <text>
        <r>
          <rPr>
            <sz val="9"/>
            <color rgb="FF000000"/>
            <rFont val="Tahoma"/>
            <family val="2"/>
          </rPr>
          <t>2a 2003 &amp; 2004</t>
        </r>
      </text>
    </comment>
    <comment ref="E97" authorId="0" shapeId="0" xr:uid="{3F98CEC2-6220-442F-AE45-15C4CFDEA1E3}">
      <text>
        <r>
          <rPr>
            <sz val="9"/>
            <color rgb="FF000000"/>
            <rFont val="Tahoma"/>
            <family val="2"/>
          </rPr>
          <t>2b 2012</t>
        </r>
      </text>
    </comment>
    <comment ref="G97" authorId="0" shapeId="0" xr:uid="{4B5C90E3-A3F6-4162-94F5-2C6163BFB1B4}">
      <text>
        <r>
          <rPr>
            <sz val="9"/>
            <color rgb="FF000000"/>
            <rFont val="Tahoma"/>
            <family val="2"/>
          </rPr>
          <t>2b 2012</t>
        </r>
      </text>
    </comment>
    <comment ref="H97" authorId="0" shapeId="0" xr:uid="{D1369151-EC24-4E1A-98A8-350CCE070AB2}">
      <text>
        <r>
          <rPr>
            <sz val="9"/>
            <color rgb="FF000000"/>
            <rFont val="Tahoma"/>
            <family val="2"/>
          </rPr>
          <t>2b 2012</t>
        </r>
      </text>
    </comment>
    <comment ref="J97" authorId="0" shapeId="0" xr:uid="{81C22DC8-B665-4708-8FF4-358559A4A106}">
      <text>
        <r>
          <rPr>
            <sz val="9"/>
            <color rgb="FF000000"/>
            <rFont val="Tahoma"/>
            <family val="2"/>
          </rPr>
          <t>2b 2012</t>
        </r>
      </text>
    </comment>
    <comment ref="K97" authorId="0" shapeId="0" xr:uid="{C2FAB007-6E93-4D70-A85B-BE809BCFCBA8}">
      <text>
        <r>
          <rPr>
            <sz val="9"/>
            <color rgb="FF000000"/>
            <rFont val="Tahoma"/>
            <family val="2"/>
          </rPr>
          <t>2b 2012</t>
        </r>
      </text>
    </comment>
    <comment ref="M97" authorId="0" shapeId="0" xr:uid="{05335740-EB4A-41DD-837F-2517430F5FED}">
      <text>
        <r>
          <rPr>
            <sz val="9"/>
            <color rgb="FF000000"/>
            <rFont val="Tahoma"/>
            <family val="2"/>
          </rPr>
          <t>2b 2012</t>
        </r>
      </text>
    </comment>
    <comment ref="N97" authorId="1" shapeId="0" xr:uid="{BA408C7A-056C-46A9-9E0E-9151A37DAEB0}">
      <text>
        <r>
          <rPr>
            <sz val="9"/>
            <color rgb="FF000000"/>
            <rFont val="Tahoma"/>
            <family val="2"/>
          </rPr>
          <t>2b 2012</t>
        </r>
      </text>
    </comment>
    <comment ref="P97" authorId="1" shapeId="0" xr:uid="{B085D68E-5063-4308-B567-2FBAA29742A4}">
      <text>
        <r>
          <rPr>
            <sz val="9"/>
            <color rgb="FF000000"/>
            <rFont val="Tahoma"/>
            <family val="2"/>
          </rPr>
          <t>2b 2012</t>
        </r>
      </text>
    </comment>
    <comment ref="G98" authorId="0" shapeId="0" xr:uid="{5EC5E654-77D1-448C-85A2-2C83CA16E0E2}">
      <text>
        <r>
          <rPr>
            <sz val="9"/>
            <color rgb="FF000000"/>
            <rFont val="Tahoma"/>
            <family val="2"/>
          </rPr>
          <t>2a 2003 &amp; 2004</t>
        </r>
      </text>
    </comment>
    <comment ref="M98" authorId="0" shapeId="0" xr:uid="{B9B0279B-FF16-494E-A829-66896137E8F2}">
      <text>
        <r>
          <rPr>
            <sz val="9"/>
            <color rgb="FF000000"/>
            <rFont val="Tahoma"/>
            <family val="2"/>
          </rPr>
          <t>2a 2004 &amp; 2005</t>
        </r>
      </text>
    </comment>
    <comment ref="P98" authorId="0" shapeId="0" xr:uid="{87F82119-C9CD-4CA6-A12C-432B9D551356}">
      <text>
        <r>
          <rPr>
            <sz val="9"/>
            <color rgb="FF000000"/>
            <rFont val="Tahoma"/>
            <family val="2"/>
          </rPr>
          <t>2a 2004 &amp; 2005</t>
        </r>
      </text>
    </comment>
    <comment ref="N99" authorId="1" shapeId="0" xr:uid="{DE3A3891-35E0-4A7D-B826-44218C263FDE}">
      <text>
        <r>
          <rPr>
            <sz val="9"/>
            <color rgb="FF000000"/>
            <rFont val="Tahoma"/>
            <family val="2"/>
          </rPr>
          <t>2b 2012</t>
        </r>
      </text>
    </comment>
    <comment ref="E100" authorId="0" shapeId="0" xr:uid="{38D1AB85-1727-48A8-A268-946F78682F07}">
      <text>
        <r>
          <rPr>
            <sz val="9"/>
            <color rgb="FF000000"/>
            <rFont val="Tahoma"/>
            <family val="2"/>
          </rPr>
          <t>2b 2002</t>
        </r>
      </text>
    </comment>
    <comment ref="G100" authorId="0" shapeId="0" xr:uid="{766F92DD-EF9C-41D7-BEE7-9C733A703CFE}">
      <text>
        <r>
          <rPr>
            <sz val="9"/>
            <color rgb="FF000000"/>
            <rFont val="Tahoma"/>
            <family val="2"/>
          </rPr>
          <t>2a 2002 &amp; 2012</t>
        </r>
      </text>
    </comment>
    <comment ref="H100" authorId="0" shapeId="0" xr:uid="{B283F86F-59EE-4649-94EC-0F6C1AC5DE23}">
      <text>
        <r>
          <rPr>
            <sz val="9"/>
            <color rgb="FF000000"/>
            <rFont val="Tahoma"/>
            <family val="2"/>
          </rPr>
          <t>2b 2002</t>
        </r>
      </text>
    </comment>
    <comment ref="J100" authorId="0" shapeId="0" xr:uid="{EB4CB270-C589-4440-BC8D-07A4D27D478D}">
      <text>
        <r>
          <rPr>
            <sz val="9"/>
            <color rgb="FF000000"/>
            <rFont val="Tahoma"/>
            <family val="2"/>
          </rPr>
          <t>2a 2002 &amp; 2012</t>
        </r>
      </text>
    </comment>
    <comment ref="K100" authorId="0" shapeId="0" xr:uid="{73670936-2DD2-409F-A028-CB2E835C5974}">
      <text>
        <r>
          <rPr>
            <sz val="9"/>
            <color rgb="FF000000"/>
            <rFont val="Tahoma"/>
            <family val="2"/>
          </rPr>
          <t>2b 2002</t>
        </r>
      </text>
    </comment>
    <comment ref="M100" authorId="0" shapeId="0" xr:uid="{FDDB4DDC-B353-4498-B465-DC1A1D2CDBBD}">
      <text>
        <r>
          <rPr>
            <sz val="9"/>
            <color rgb="FF000000"/>
            <rFont val="Tahoma"/>
            <family val="2"/>
          </rPr>
          <t>2a 2002 &amp; 2012</t>
        </r>
      </text>
    </comment>
    <comment ref="N100" authorId="0" shapeId="0" xr:uid="{EA2A59E0-689E-4355-A49A-14CA51D64F98}">
      <text>
        <r>
          <rPr>
            <sz val="9"/>
            <color rgb="FF000000"/>
            <rFont val="Tahoma"/>
            <family val="2"/>
          </rPr>
          <t>2b 2002</t>
        </r>
      </text>
    </comment>
    <comment ref="P100" authorId="1" shapeId="0" xr:uid="{9636E398-51B9-4589-8611-23A369C7469B}">
      <text>
        <r>
          <rPr>
            <sz val="9"/>
            <color rgb="FF000000"/>
            <rFont val="Tahoma"/>
            <family val="2"/>
          </rPr>
          <t>2b 2012</t>
        </r>
      </text>
    </comment>
    <comment ref="J101" authorId="0" shapeId="0" xr:uid="{E072760A-79BA-4B67-B8B0-A5BB63E34AA2}">
      <text>
        <r>
          <rPr>
            <sz val="9"/>
            <color rgb="FF000000"/>
            <rFont val="Tahoma"/>
            <family val="2"/>
          </rPr>
          <t>2a 1999 &amp; 2000</t>
        </r>
      </text>
    </comment>
    <comment ref="M101" authorId="0" shapeId="0" xr:uid="{8DADD3AF-A9D7-4D08-A41C-C52CF0733549}">
      <text>
        <r>
          <rPr>
            <sz val="9"/>
            <color rgb="FF000000"/>
            <rFont val="Tahoma"/>
            <family val="2"/>
          </rPr>
          <t>2a 1999 &amp; 2000</t>
        </r>
      </text>
    </comment>
    <comment ref="P101" authorId="0" shapeId="0" xr:uid="{187460B7-F6BC-4ABC-BC78-D3760DA0F91F}">
      <text>
        <r>
          <rPr>
            <sz val="9"/>
            <color rgb="FF000000"/>
            <rFont val="Tahoma"/>
            <family val="2"/>
          </rPr>
          <t>2a 1999 &amp; 2000</t>
        </r>
      </text>
    </comment>
    <comment ref="N103" authorId="1" shapeId="0" xr:uid="{99479D4E-760B-4137-89E0-5909BD3AA3C1}">
      <text>
        <r>
          <rPr>
            <sz val="9"/>
            <color rgb="FF000000"/>
            <rFont val="Tahoma"/>
            <family val="2"/>
          </rPr>
          <t>2b 2016</t>
        </r>
      </text>
    </comment>
    <comment ref="E104" authorId="0" shapeId="0" xr:uid="{A60B7C53-2942-4F34-9D8E-0B2975EC66A8}">
      <text>
        <r>
          <rPr>
            <sz val="9"/>
            <color rgb="FF000000"/>
            <rFont val="Tahoma"/>
            <family val="2"/>
          </rPr>
          <t>4</t>
        </r>
      </text>
    </comment>
    <comment ref="H104" authorId="0" shapeId="0" xr:uid="{B3C6B665-CBFB-491C-9E64-71BC1511760A}">
      <text>
        <r>
          <rPr>
            <sz val="9"/>
            <color rgb="FF000000"/>
            <rFont val="Tahoma"/>
            <family val="2"/>
          </rPr>
          <t>4</t>
        </r>
      </text>
    </comment>
    <comment ref="J104" authorId="0" shapeId="0" xr:uid="{C57B9585-EBA7-401C-8B4B-C79192C867D3}">
      <text>
        <r>
          <rPr>
            <sz val="9"/>
            <color rgb="FF000000"/>
            <rFont val="Tahoma"/>
            <family val="2"/>
          </rPr>
          <t>2a 2001 &amp; 2002</t>
        </r>
      </text>
    </comment>
    <comment ref="K104" authorId="0" shapeId="0" xr:uid="{B40FF8DE-0ECB-449A-8CF2-C5A99B93F422}">
      <text>
        <r>
          <rPr>
            <sz val="9"/>
            <color rgb="FF000000"/>
            <rFont val="Tahoma"/>
            <family val="2"/>
          </rPr>
          <t>4</t>
        </r>
      </text>
    </comment>
    <comment ref="M104" authorId="0" shapeId="0" xr:uid="{0A88750C-70FE-4FE9-AC7B-6EFBB334C049}">
      <text>
        <r>
          <rPr>
            <sz val="9"/>
            <color rgb="FF000000"/>
            <rFont val="Tahoma"/>
            <family val="2"/>
          </rPr>
          <t>2a 2001 &amp; 2002</t>
        </r>
      </text>
    </comment>
    <comment ref="N104" authorId="0" shapeId="0" xr:uid="{5C6C623E-AED0-4B11-AB09-D78FE7282E0A}">
      <text>
        <r>
          <rPr>
            <sz val="9"/>
            <color rgb="FF000000"/>
            <rFont val="Tahoma"/>
            <family val="2"/>
          </rPr>
          <t>4</t>
        </r>
      </text>
    </comment>
    <comment ref="P104" authorId="1" shapeId="0" xr:uid="{7ED0954A-6833-4F0A-B695-43D725622FFD}">
      <text>
        <r>
          <rPr>
            <sz val="9"/>
            <color rgb="FF000000"/>
            <rFont val="Tahoma"/>
            <family val="2"/>
          </rPr>
          <t>2b 2013</t>
        </r>
      </text>
    </comment>
    <comment ref="G105" authorId="0" shapeId="0" xr:uid="{37DCC370-8592-4731-8905-0073D0B4F8C3}">
      <text>
        <r>
          <rPr>
            <sz val="9"/>
            <color rgb="FF000000"/>
            <rFont val="Tahoma"/>
            <family val="2"/>
          </rPr>
          <t>2b 1999</t>
        </r>
      </text>
    </comment>
    <comment ref="J105" authorId="0" shapeId="0" xr:uid="{68FEBD71-7772-4EA5-A7CE-49F5D67D2703}">
      <text>
        <r>
          <rPr>
            <sz val="9"/>
            <color rgb="FF000000"/>
            <rFont val="Tahoma"/>
            <family val="2"/>
          </rPr>
          <t>2b 1999</t>
        </r>
      </text>
    </comment>
    <comment ref="M105" authorId="0" shapeId="0" xr:uid="{E7207D33-E394-4479-B386-97BFE35FF8AB}">
      <text>
        <r>
          <rPr>
            <sz val="9"/>
            <color rgb="FF000000"/>
            <rFont val="Tahoma"/>
            <family val="2"/>
          </rPr>
          <t>2b 1999</t>
        </r>
      </text>
    </comment>
    <comment ref="P105" authorId="0" shapeId="0" xr:uid="{A4BFBF18-6AD1-4479-9AE4-28155793387F}">
      <text>
        <r>
          <rPr>
            <sz val="9"/>
            <color rgb="FF000000"/>
            <rFont val="Tahoma"/>
            <family val="2"/>
          </rPr>
          <t>2b 1999</t>
        </r>
      </text>
    </comment>
    <comment ref="E106" authorId="0" shapeId="0" xr:uid="{DAF410D4-3C32-43A7-BED3-D963E3906602}">
      <text>
        <r>
          <rPr>
            <sz val="9"/>
            <color rgb="FF000000"/>
            <rFont val="Tahoma"/>
            <family val="2"/>
          </rPr>
          <t>2b 1999</t>
        </r>
      </text>
    </comment>
    <comment ref="H106" authorId="0" shapeId="0" xr:uid="{BC5E3D5B-C3C5-43D3-801E-4B3053EDE59E}">
      <text>
        <r>
          <rPr>
            <sz val="9"/>
            <color rgb="FF000000"/>
            <rFont val="Tahoma"/>
            <family val="2"/>
          </rPr>
          <t>2b 1999</t>
        </r>
      </text>
    </comment>
    <comment ref="J106" authorId="0" shapeId="0" xr:uid="{D27EF1CA-126C-4C4C-BF6D-82ED184AE3F6}">
      <text>
        <r>
          <rPr>
            <sz val="9"/>
            <color rgb="FF000000"/>
            <rFont val="Tahoma"/>
            <family val="2"/>
          </rPr>
          <t>2b 1999</t>
        </r>
      </text>
    </comment>
    <comment ref="K106" authorId="0" shapeId="0" xr:uid="{C9ACAB23-9B10-4592-8E9D-96FEE7D8B2A5}">
      <text>
        <r>
          <rPr>
            <sz val="9"/>
            <color rgb="FF000000"/>
            <rFont val="Tahoma"/>
            <family val="2"/>
          </rPr>
          <t>2b 1999</t>
        </r>
      </text>
    </comment>
    <comment ref="M106" authorId="0" shapeId="0" xr:uid="{7341FBF1-C548-4DDC-B7F9-986D481C04BF}">
      <text>
        <r>
          <rPr>
            <sz val="9"/>
            <color rgb="FF000000"/>
            <rFont val="Tahoma"/>
            <family val="2"/>
          </rPr>
          <t>2b 1999</t>
        </r>
      </text>
    </comment>
    <comment ref="N106" authorId="0" shapeId="0" xr:uid="{7E053C4D-ECC2-4677-960E-E816E4E0980B}">
      <text>
        <r>
          <rPr>
            <sz val="9"/>
            <color rgb="FF000000"/>
            <rFont val="Tahoma"/>
            <family val="2"/>
          </rPr>
          <t>2b 1999</t>
        </r>
      </text>
    </comment>
    <comment ref="P106" authorId="0" shapeId="0" xr:uid="{DB747693-8330-435E-B957-9DB443136463}">
      <text>
        <r>
          <rPr>
            <sz val="9"/>
            <color rgb="FF000000"/>
            <rFont val="Tahoma"/>
            <family val="2"/>
          </rPr>
          <t>2b 1999</t>
        </r>
      </text>
    </comment>
    <comment ref="E108" authorId="0" shapeId="0" xr:uid="{228377A0-BB6D-43D2-9D40-3C17960B078A}">
      <text>
        <r>
          <rPr>
            <sz val="9"/>
            <color rgb="FF000000"/>
            <rFont val="Tahoma"/>
            <family val="2"/>
          </rPr>
          <t>2b 2009</t>
        </r>
      </text>
    </comment>
    <comment ref="G108" authorId="0" shapeId="0" xr:uid="{C3461C0B-D470-45FF-A704-29234E7E4ABF}">
      <text>
        <r>
          <rPr>
            <sz val="9"/>
            <color rgb="FF000000"/>
            <rFont val="Tahoma"/>
            <family val="2"/>
          </rPr>
          <t>2a 2002 &amp; 2009</t>
        </r>
      </text>
    </comment>
    <comment ref="H108" authorId="0" shapeId="0" xr:uid="{B1A5F251-6630-4138-81D7-490BD885A357}">
      <text>
        <r>
          <rPr>
            <sz val="9"/>
            <color rgb="FF000000"/>
            <rFont val="Tahoma"/>
            <family val="2"/>
          </rPr>
          <t>2b 2009</t>
        </r>
      </text>
    </comment>
    <comment ref="J108" authorId="0" shapeId="0" xr:uid="{22181F01-B403-4346-B5AF-C0EFC185B0F4}">
      <text>
        <r>
          <rPr>
            <sz val="9"/>
            <color rgb="FF000000"/>
            <rFont val="Tahoma"/>
            <family val="2"/>
          </rPr>
          <t>2a 2002 &amp; 2009</t>
        </r>
      </text>
    </comment>
    <comment ref="K108" authorId="0" shapeId="0" xr:uid="{5C31F74B-20FF-4D48-803E-287381C2228E}">
      <text>
        <r>
          <rPr>
            <sz val="9"/>
            <color rgb="FF000000"/>
            <rFont val="Tahoma"/>
            <family val="2"/>
          </rPr>
          <t>2b 2009</t>
        </r>
      </text>
    </comment>
    <comment ref="M108" authorId="0" shapeId="0" xr:uid="{123FF395-7B58-4CFB-8D2A-6AA0394A6003}">
      <text>
        <r>
          <rPr>
            <sz val="9"/>
            <color rgb="FF000000"/>
            <rFont val="Tahoma"/>
            <family val="2"/>
          </rPr>
          <t>2a 2002 &amp; 2009</t>
        </r>
      </text>
    </comment>
    <comment ref="N108" authorId="0" shapeId="0" xr:uid="{34498661-D5D1-4356-BF29-DBACA315E18C}">
      <text>
        <r>
          <rPr>
            <sz val="9"/>
            <color rgb="FF000000"/>
            <rFont val="Tahoma"/>
            <family val="2"/>
          </rPr>
          <t>2b 2009</t>
        </r>
      </text>
    </comment>
    <comment ref="P108" authorId="0" shapeId="0" xr:uid="{4E281357-A42C-40F6-8051-B457DA1ACFF9}">
      <text>
        <r>
          <rPr>
            <sz val="9"/>
            <color rgb="FF000000"/>
            <rFont val="Tahoma"/>
            <family val="2"/>
          </rPr>
          <t>2a 2002 &amp; 2009</t>
        </r>
      </text>
    </comment>
    <comment ref="E109" authorId="0" shapeId="0" xr:uid="{3D9F6C4F-CEE0-4DA4-BC23-AE0CBA1F96D4}">
      <text>
        <r>
          <rPr>
            <sz val="9"/>
            <color rgb="FF000000"/>
            <rFont val="Tahoma"/>
            <family val="2"/>
          </rPr>
          <t>2b 1999</t>
        </r>
      </text>
    </comment>
    <comment ref="H109" authorId="0" shapeId="0" xr:uid="{40547FAD-1595-4276-9917-28052CA54AD2}">
      <text>
        <r>
          <rPr>
            <sz val="9"/>
            <color rgb="FF000000"/>
            <rFont val="Tahoma"/>
            <family val="2"/>
          </rPr>
          <t>2b 1999</t>
        </r>
      </text>
    </comment>
    <comment ref="J109" authorId="0" shapeId="0" xr:uid="{4F3F82BF-313B-4410-8DBE-70E62E5AFAE3}">
      <text>
        <r>
          <rPr>
            <sz val="9"/>
            <color rgb="FF000000"/>
            <rFont val="Tahoma"/>
            <family val="2"/>
          </rPr>
          <t>2a 2002 &amp; 2003</t>
        </r>
      </text>
    </comment>
    <comment ref="K109" authorId="0" shapeId="0" xr:uid="{A8989348-4263-481E-A9EC-6FB158600254}">
      <text>
        <r>
          <rPr>
            <sz val="9"/>
            <color rgb="FF000000"/>
            <rFont val="Tahoma"/>
            <family val="2"/>
          </rPr>
          <t>2b 1999</t>
        </r>
      </text>
    </comment>
    <comment ref="M109" authorId="0" shapeId="0" xr:uid="{C2E89527-1460-4680-81DD-5E5324F8D773}">
      <text>
        <r>
          <rPr>
            <sz val="9"/>
            <color rgb="FF000000"/>
            <rFont val="Tahoma"/>
            <family val="2"/>
          </rPr>
          <t>2a 2002 &amp; 2003</t>
        </r>
      </text>
    </comment>
    <comment ref="N109" authorId="0" shapeId="0" xr:uid="{2E47EA11-A7A4-435F-B626-81A7C02AAB20}">
      <text>
        <r>
          <rPr>
            <sz val="9"/>
            <color rgb="FF000000"/>
            <rFont val="Tahoma"/>
            <family val="2"/>
          </rPr>
          <t>2b 1999</t>
        </r>
      </text>
    </comment>
    <comment ref="P109" authorId="0" shapeId="0" xr:uid="{8633F666-C43F-45EB-953A-A9059A4AC33A}">
      <text>
        <r>
          <rPr>
            <sz val="9"/>
            <color rgb="FF000000"/>
            <rFont val="Tahoma"/>
            <family val="2"/>
          </rPr>
          <t>2a 2002 &amp; 2003</t>
        </r>
      </text>
    </comment>
    <comment ref="J111" authorId="0" shapeId="0" xr:uid="{55BF59EA-0009-4C62-858F-76867E437E83}">
      <text>
        <r>
          <rPr>
            <sz val="9"/>
            <color rgb="FF000000"/>
            <rFont val="Tahoma"/>
            <family val="2"/>
          </rPr>
          <t>2a 2003 &amp; 2004</t>
        </r>
      </text>
    </comment>
    <comment ref="M111" authorId="0" shapeId="0" xr:uid="{A0C738F3-8A95-40ED-8040-699475301D9B}">
      <text>
        <r>
          <rPr>
            <sz val="9"/>
            <color rgb="FF000000"/>
            <rFont val="Tahoma"/>
            <family val="2"/>
          </rPr>
          <t>2a 2003 &amp; 2004</t>
        </r>
      </text>
    </comment>
    <comment ref="P111" authorId="0" shapeId="0" xr:uid="{98E7AD1D-5CF4-433A-B53C-352D10F0CEFB}">
      <text>
        <r>
          <rPr>
            <sz val="9"/>
            <color rgb="FF000000"/>
            <rFont val="Tahoma"/>
            <family val="2"/>
          </rPr>
          <t>2a 2003 &amp; 2004</t>
        </r>
      </text>
    </comment>
    <comment ref="E113" authorId="0" shapeId="0" xr:uid="{8E4DFA0B-ED48-4F15-905E-95D647D90DCB}">
      <text>
        <r>
          <rPr>
            <sz val="9"/>
            <color rgb="FF000000"/>
            <rFont val="Tahoma"/>
            <family val="2"/>
          </rPr>
          <t>4</t>
        </r>
      </text>
    </comment>
    <comment ref="G113" authorId="0" shapeId="0" xr:uid="{B385F1EB-F704-4D67-84E9-01F2C63EC98A}">
      <text>
        <r>
          <rPr>
            <sz val="9"/>
            <color rgb="FF000000"/>
            <rFont val="Tahoma"/>
            <family val="2"/>
          </rPr>
          <t xml:space="preserve">2a 2001 &amp; 2003; </t>
        </r>
        <r>
          <rPr>
            <sz val="10"/>
            <color rgb="FF000000"/>
            <rFont val="Tahoma"/>
            <family val="2"/>
          </rPr>
          <t>3</t>
        </r>
      </text>
    </comment>
    <comment ref="H113" authorId="0" shapeId="0" xr:uid="{7AE2F463-F483-4063-B656-67DC4CA2F391}">
      <text>
        <r>
          <rPr>
            <sz val="9"/>
            <color rgb="FF000000"/>
            <rFont val="Tahoma"/>
            <family val="2"/>
          </rPr>
          <t xml:space="preserve">2a 2006 &amp; 2009; </t>
        </r>
        <r>
          <rPr>
            <sz val="10"/>
            <color rgb="FF000000"/>
            <rFont val="Tahoma"/>
            <family val="2"/>
          </rPr>
          <t>3</t>
        </r>
      </text>
    </comment>
    <comment ref="J113" authorId="0" shapeId="0" xr:uid="{9A97F489-6A26-4D37-8894-D091D6E5BA5A}">
      <text>
        <r>
          <rPr>
            <sz val="9"/>
            <color rgb="FF000000"/>
            <rFont val="Tahoma"/>
            <family val="2"/>
          </rPr>
          <t xml:space="preserve">2a 2003 &amp; 2006; </t>
        </r>
        <r>
          <rPr>
            <sz val="10"/>
            <color rgb="FF000000"/>
            <rFont val="Tahoma"/>
            <family val="2"/>
          </rPr>
          <t>3</t>
        </r>
      </text>
    </comment>
    <comment ref="K113" authorId="0" shapeId="0" xr:uid="{72D07B2D-8333-4BB5-97C7-FCB729E05982}">
      <text>
        <r>
          <rPr>
            <sz val="9"/>
            <color rgb="FF000000"/>
            <rFont val="Tahoma"/>
            <family val="2"/>
          </rPr>
          <t>3; 2a 2009 &amp; 2012</t>
        </r>
      </text>
    </comment>
    <comment ref="M113" authorId="0" shapeId="0" xr:uid="{F1F1FDEF-EECD-4782-A76E-076B5F1FFBF7}">
      <text>
        <r>
          <rPr>
            <sz val="9"/>
            <color rgb="FF000000"/>
            <rFont val="Tahoma"/>
            <family val="2"/>
          </rPr>
          <t xml:space="preserve">2a 2009 &amp; 2012; </t>
        </r>
        <r>
          <rPr>
            <sz val="10"/>
            <color rgb="FF000000"/>
            <rFont val="Tahoma"/>
            <family val="2"/>
          </rPr>
          <t>3</t>
        </r>
      </text>
    </comment>
    <comment ref="N113" authorId="1" shapeId="0" xr:uid="{034CDC2E-E0AC-46EB-A3B9-8829652FD353}">
      <text>
        <r>
          <rPr>
            <sz val="9"/>
            <color rgb="FF000000"/>
            <rFont val="Tahoma"/>
            <family val="2"/>
          </rPr>
          <t>2b 2014</t>
        </r>
      </text>
    </comment>
    <comment ref="P113" authorId="1" shapeId="0" xr:uid="{1445EA9B-A25A-47B9-A2DB-50D75F22A0A4}">
      <text>
        <r>
          <rPr>
            <sz val="9"/>
            <color rgb="FF000000"/>
            <rFont val="Tahoma"/>
            <family val="2"/>
          </rPr>
          <t>2b 2014</t>
        </r>
      </text>
    </comment>
    <comment ref="K114" authorId="0" shapeId="0" xr:uid="{900EB242-5295-4BD7-B48F-41A8E991B39B}">
      <text>
        <r>
          <rPr>
            <sz val="9"/>
            <color rgb="FF000000"/>
            <rFont val="Tahoma"/>
            <family val="2"/>
          </rPr>
          <t>2a 2009 &amp; 2011</t>
        </r>
      </text>
    </comment>
    <comment ref="M114" authorId="0" shapeId="0" xr:uid="{6F2F14FF-CFFD-4600-9506-016EFF1B0C44}">
      <text>
        <r>
          <rPr>
            <sz val="9"/>
            <color rgb="FF000000"/>
            <rFont val="Tahoma"/>
            <family val="2"/>
          </rPr>
          <t>2a 2009 &amp; 2011</t>
        </r>
      </text>
    </comment>
    <comment ref="N114" authorId="1" shapeId="0" xr:uid="{94687D7D-3486-4373-91EB-4E1CBDBB67D6}">
      <text>
        <r>
          <rPr>
            <sz val="9"/>
            <color rgb="FF000000"/>
            <rFont val="Tahoma"/>
            <family val="2"/>
          </rPr>
          <t>2b 2014</t>
        </r>
      </text>
    </comment>
    <comment ref="P114" authorId="1" shapeId="0" xr:uid="{502920B4-29AF-44F8-B15F-4A8D7171DD21}">
      <text>
        <r>
          <rPr>
            <sz val="9"/>
            <color rgb="FF000000"/>
            <rFont val="Tahoma"/>
            <family val="2"/>
          </rPr>
          <t>2b 2014</t>
        </r>
      </text>
    </comment>
    <comment ref="E115" authorId="0" shapeId="0" xr:uid="{B1BA7B9A-1166-474F-9820-7C6C67E477E7}">
      <text>
        <r>
          <rPr>
            <sz val="9"/>
            <color rgb="FF000000"/>
            <rFont val="Tahoma"/>
            <family val="2"/>
          </rPr>
          <t>4</t>
        </r>
      </text>
    </comment>
    <comment ref="G115" authorId="0" shapeId="0" xr:uid="{3AB1B4DC-5D7F-4DAF-9EFE-B5FA6473EC77}">
      <text>
        <r>
          <rPr>
            <sz val="9"/>
            <color rgb="FF000000"/>
            <rFont val="Tahoma"/>
            <family val="2"/>
          </rPr>
          <t>2a 1999 &amp; 2005</t>
        </r>
      </text>
    </comment>
    <comment ref="H115" authorId="0" shapeId="0" xr:uid="{7C1053FA-AEE9-433F-A1DB-5267A18A7C7C}">
      <text>
        <r>
          <rPr>
            <sz val="9"/>
            <color rgb="FF000000"/>
            <rFont val="Tahoma"/>
            <family val="2"/>
          </rPr>
          <t>4</t>
        </r>
      </text>
    </comment>
    <comment ref="K115" authorId="0" shapeId="0" xr:uid="{A49AAD1F-997C-480C-B763-26B4D13EF075}">
      <text>
        <r>
          <rPr>
            <sz val="9"/>
            <color rgb="FF000000"/>
            <rFont val="Tahoma"/>
            <family val="2"/>
          </rPr>
          <t>4</t>
        </r>
      </text>
    </comment>
    <comment ref="N115" authorId="0" shapeId="0" xr:uid="{14CBA4DE-C190-47A3-A13B-1C6B3AFD97E4}">
      <text>
        <r>
          <rPr>
            <sz val="9"/>
            <color rgb="FF000000"/>
            <rFont val="Tahoma"/>
            <family val="2"/>
          </rPr>
          <t>4</t>
        </r>
      </text>
    </comment>
    <comment ref="P115" authorId="1" shapeId="0" xr:uid="{D7467311-FF24-4172-9C44-484BFC648098}">
      <text>
        <r>
          <rPr>
            <sz val="9"/>
            <color rgb="FF000000"/>
            <rFont val="Tahoma"/>
            <family val="2"/>
          </rPr>
          <t>2b 2013</t>
        </r>
      </text>
    </comment>
    <comment ref="E116" authorId="0" shapeId="0" xr:uid="{B060B4FB-5F58-4351-8E6B-62203B48E861}">
      <text>
        <r>
          <rPr>
            <sz val="9"/>
            <color rgb="FF000000"/>
            <rFont val="Tahoma"/>
            <family val="2"/>
          </rPr>
          <t>2a 2001 &amp; 2007</t>
        </r>
      </text>
    </comment>
    <comment ref="G116" authorId="0" shapeId="0" xr:uid="{A4EE4F47-A540-4E67-9286-22972048CD13}">
      <text>
        <r>
          <rPr>
            <sz val="9"/>
            <color rgb="FF000000"/>
            <rFont val="Tahoma"/>
            <family val="2"/>
          </rPr>
          <t>2a 2001 &amp; 2007</t>
        </r>
      </text>
    </comment>
    <comment ref="H116" authorId="0" shapeId="0" xr:uid="{20C3EFCB-B2CC-4A37-B9E6-44E84FDBEFB7}">
      <text>
        <r>
          <rPr>
            <sz val="9"/>
            <color rgb="FF000000"/>
            <rFont val="Tahoma"/>
            <family val="2"/>
          </rPr>
          <t>2a 2001 &amp; 2007</t>
        </r>
      </text>
    </comment>
    <comment ref="J116" authorId="0" shapeId="0" xr:uid="{597B0927-5962-4068-983C-4C6B15F0B6FB}">
      <text>
        <r>
          <rPr>
            <sz val="9"/>
            <color rgb="FF000000"/>
            <rFont val="Tahoma"/>
            <family val="2"/>
          </rPr>
          <t>2a 2001 &amp; 2007</t>
        </r>
      </text>
    </comment>
    <comment ref="K116" authorId="0" shapeId="0" xr:uid="{8926123E-FAA4-4DFB-8892-4C2CB0027A38}">
      <text>
        <r>
          <rPr>
            <sz val="9"/>
            <color rgb="FF000000"/>
            <rFont val="Tahoma"/>
            <family val="2"/>
          </rPr>
          <t>2a 2007 &amp; 2012</t>
        </r>
      </text>
    </comment>
    <comment ref="M116" authorId="0" shapeId="0" xr:uid="{E6C02B3B-ACA3-4693-BB3D-FD7A3DED2270}">
      <text>
        <r>
          <rPr>
            <sz val="9"/>
            <color rgb="FF000000"/>
            <rFont val="Tahoma"/>
            <family val="2"/>
          </rPr>
          <t>2a 2007 &amp; 2012</t>
        </r>
      </text>
    </comment>
    <comment ref="G117" authorId="0" shapeId="0" xr:uid="{393800E5-BA7D-493F-A8EB-350B283E5CD2}">
      <text>
        <r>
          <rPr>
            <sz val="9"/>
            <color rgb="FF000000"/>
            <rFont val="Tahoma"/>
            <family val="2"/>
          </rPr>
          <t>2b 2003</t>
        </r>
      </text>
    </comment>
    <comment ref="J117" authorId="0" shapeId="0" xr:uid="{4A395E78-7688-4DED-A01A-D107A98625C0}">
      <text>
        <r>
          <rPr>
            <sz val="9"/>
            <color rgb="FF000000"/>
            <rFont val="Tahoma"/>
            <family val="2"/>
          </rPr>
          <t>2a 2003 &amp; 2007</t>
        </r>
      </text>
    </comment>
    <comment ref="M117" authorId="0" shapeId="0" xr:uid="{C85E1F95-17E2-4C26-8A7D-039C01A55485}">
      <text>
        <r>
          <rPr>
            <sz val="9"/>
            <color rgb="FF000000"/>
            <rFont val="Tahoma"/>
            <family val="2"/>
          </rPr>
          <t>2a 2007 &amp; 2008</t>
        </r>
      </text>
    </comment>
    <comment ref="N117" authorId="1" shapeId="0" xr:uid="{26FAE1F9-3114-4E8A-B9AD-2564920DD3EF}">
      <text>
        <r>
          <rPr>
            <sz val="9"/>
            <color rgb="FF000000"/>
            <rFont val="Tahoma"/>
            <family val="2"/>
          </rPr>
          <t>2b 2014</t>
        </r>
      </text>
    </comment>
    <comment ref="P117" authorId="1" shapeId="0" xr:uid="{2C627A3C-BBC7-40DE-A2A0-C140859E469F}">
      <text>
        <r>
          <rPr>
            <sz val="9"/>
            <color rgb="FF000000"/>
            <rFont val="Tahoma"/>
            <family val="2"/>
          </rPr>
          <t>2b 2014</t>
        </r>
      </text>
    </comment>
    <comment ref="N118" authorId="1" shapeId="0" xr:uid="{4EDB07F2-1FFB-40B3-BC4B-F717337EF4CD}">
      <text>
        <r>
          <rPr>
            <sz val="9"/>
            <color rgb="FF000000"/>
            <rFont val="Tahoma"/>
            <family val="2"/>
          </rPr>
          <t>2b 2016</t>
        </r>
      </text>
    </comment>
    <comment ref="E119" authorId="0" shapeId="0" xr:uid="{C9E3E823-989A-44F4-8D03-1F38638549F1}">
      <text>
        <r>
          <rPr>
            <sz val="9"/>
            <color rgb="FF000000"/>
            <rFont val="Tahoma"/>
            <family val="2"/>
          </rPr>
          <t>2a 2005 &amp; 2010</t>
        </r>
      </text>
    </comment>
    <comment ref="G119" authorId="0" shapeId="0" xr:uid="{C7677FED-F50A-42B3-BB41-E00015E55EEA}">
      <text>
        <r>
          <rPr>
            <sz val="9"/>
            <color rgb="FF000000"/>
            <rFont val="Tahoma"/>
            <family val="2"/>
          </rPr>
          <t>2a 2003 &amp; 2004</t>
        </r>
      </text>
    </comment>
    <comment ref="K119" authorId="0" shapeId="0" xr:uid="{A6F1FC16-E9B7-4489-91AE-38B08844A993}">
      <text>
        <r>
          <rPr>
            <sz val="9"/>
            <color rgb="FF000000"/>
            <rFont val="Tahoma"/>
            <family val="2"/>
          </rPr>
          <t>3</t>
        </r>
      </text>
    </comment>
    <comment ref="M119" authorId="0" shapeId="0" xr:uid="{5F14A8A9-E69C-499A-9204-0A0396E01B92}">
      <text>
        <r>
          <rPr>
            <sz val="9"/>
            <color rgb="FF000000"/>
            <rFont val="Tahoma"/>
            <family val="2"/>
          </rPr>
          <t>3</t>
        </r>
      </text>
    </comment>
    <comment ref="E120" authorId="0" shapeId="0" xr:uid="{DCF693A9-C49C-4F30-A9FC-FEAF7B96569E}">
      <text>
        <r>
          <rPr>
            <sz val="9"/>
            <color rgb="FF000000"/>
            <rFont val="Tahoma"/>
            <family val="2"/>
          </rPr>
          <t>4</t>
        </r>
      </text>
    </comment>
    <comment ref="G120" authorId="0" shapeId="0" xr:uid="{AFC5FDAC-7E91-41F3-8466-67B8A4CBBE94}">
      <text>
        <r>
          <rPr>
            <sz val="9"/>
            <color rgb="FF000000"/>
            <rFont val="Tahoma"/>
            <family val="2"/>
          </rPr>
          <t>2a 2010 &amp; 2012</t>
        </r>
      </text>
    </comment>
    <comment ref="H120" authorId="0" shapeId="0" xr:uid="{4ECF6268-7446-4E10-AE96-A77DA12E94D2}">
      <text>
        <r>
          <rPr>
            <sz val="9"/>
            <color rgb="FF000000"/>
            <rFont val="Tahoma"/>
            <family val="2"/>
          </rPr>
          <t>4</t>
        </r>
      </text>
    </comment>
    <comment ref="J120" authorId="0" shapeId="0" xr:uid="{487BFECB-B4A4-4118-9E1B-1F3CE1A39049}">
      <text>
        <r>
          <rPr>
            <sz val="9"/>
            <color rgb="FF000000"/>
            <rFont val="Tahoma"/>
            <family val="2"/>
          </rPr>
          <t>2a 2010 &amp; 2012</t>
        </r>
      </text>
    </comment>
    <comment ref="K120" authorId="0" shapeId="0" xr:uid="{C87790E7-A8D8-4A20-858C-9FB0C75F6AB6}">
      <text>
        <r>
          <rPr>
            <sz val="9"/>
            <color rgb="FF000000"/>
            <rFont val="Tahoma"/>
            <family val="2"/>
          </rPr>
          <t>4</t>
        </r>
      </text>
    </comment>
    <comment ref="K123" authorId="0" shapeId="0" xr:uid="{EDE56758-3F41-42DE-BB9D-136D3E9ACA54}">
      <text>
        <r>
          <rPr>
            <sz val="9"/>
            <color rgb="FF000000"/>
            <rFont val="Tahoma"/>
            <family val="2"/>
          </rPr>
          <t>2a 2005 &amp; 2011</t>
        </r>
      </text>
    </comment>
    <comment ref="E124" authorId="0" shapeId="0" xr:uid="{0EE201A4-E069-4875-8070-537FEFA1A106}">
      <text>
        <r>
          <rPr>
            <sz val="9"/>
            <color rgb="FF000000"/>
            <rFont val="Tahoma"/>
            <family val="2"/>
          </rPr>
          <t>2a 2001 &amp; 2002</t>
        </r>
      </text>
    </comment>
    <comment ref="N124" authorId="1" shapeId="0" xr:uid="{1EAA8190-F307-4A4C-9B90-026F596B9BD1}">
      <text>
        <r>
          <rPr>
            <sz val="9"/>
            <color rgb="FF000000"/>
            <rFont val="Tahoma"/>
            <family val="2"/>
          </rPr>
          <t>2b 2014</t>
        </r>
      </text>
    </comment>
    <comment ref="P124" authorId="1" shapeId="0" xr:uid="{7866428F-886F-4716-A8E4-910E23884572}">
      <text>
        <r>
          <rPr>
            <sz val="9"/>
            <color rgb="FF000000"/>
            <rFont val="Tahoma"/>
            <family val="2"/>
          </rPr>
          <t>2b 2014</t>
        </r>
      </text>
    </comment>
    <comment ref="G127" authorId="0" shapeId="0" xr:uid="{4FC82C49-8E00-4CD8-BF90-269908BF555E}">
      <text>
        <r>
          <rPr>
            <sz val="9"/>
            <color rgb="FF000000"/>
            <rFont val="Tahoma"/>
            <family val="2"/>
          </rPr>
          <t>2a 2001 &amp; 2007</t>
        </r>
      </text>
    </comment>
    <comment ref="J127" authorId="0" shapeId="0" xr:uid="{5D6B416A-E39F-46DA-94C2-E18B69399D2D}">
      <text>
        <r>
          <rPr>
            <sz val="9"/>
            <color rgb="FF000000"/>
            <rFont val="Tahoma"/>
            <family val="2"/>
          </rPr>
          <t>2a 2001 &amp; 2007</t>
        </r>
      </text>
    </comment>
    <comment ref="M127" authorId="0" shapeId="0" xr:uid="{5F5A3CD3-E539-4F92-B4F9-5DC584AED91E}">
      <text>
        <r>
          <rPr>
            <sz val="9"/>
            <color rgb="FF000000"/>
            <rFont val="Tahoma"/>
            <family val="2"/>
          </rPr>
          <t>2a 2007 &amp; 2011</t>
        </r>
      </text>
    </comment>
    <comment ref="N127" authorId="1" shapeId="0" xr:uid="{9B95FADC-FCBF-44B0-80C9-489E1D1E233E}">
      <text>
        <r>
          <rPr>
            <sz val="9"/>
            <color rgb="FF000000"/>
            <rFont val="Tahoma"/>
            <family val="2"/>
          </rPr>
          <t>2b 2017</t>
        </r>
      </text>
    </comment>
    <comment ref="P127" authorId="1" shapeId="0" xr:uid="{46491628-488F-4D6D-A716-ED5ECA1F2F35}">
      <text>
        <r>
          <rPr>
            <sz val="9"/>
            <color rgb="FF000000"/>
            <rFont val="Tahoma"/>
            <family val="2"/>
          </rPr>
          <t>2b 2017</t>
        </r>
      </text>
    </comment>
    <comment ref="E128" authorId="0" shapeId="0" xr:uid="{E655B036-0314-4FF9-B8B5-6DFA2D7A5EEC}">
      <text>
        <r>
          <rPr>
            <sz val="9"/>
            <color rgb="FF000000"/>
            <rFont val="Tahoma"/>
            <family val="2"/>
          </rPr>
          <t>2a 1999 &amp; 2001</t>
        </r>
      </text>
    </comment>
    <comment ref="G128" authorId="0" shapeId="0" xr:uid="{84C63FB9-DCAC-4186-A274-1E9D212A808C}">
      <text>
        <r>
          <rPr>
            <sz val="9"/>
            <color rgb="FF000000"/>
            <rFont val="Tahoma"/>
            <family val="2"/>
          </rPr>
          <t>2a 1999 &amp; 2001</t>
        </r>
      </text>
    </comment>
    <comment ref="N128" authorId="1" shapeId="0" xr:uid="{1BA23BBA-21E8-460F-99E8-86A12D702A97}">
      <text>
        <r>
          <rPr>
            <sz val="9"/>
            <color rgb="FF000000"/>
            <rFont val="Tahoma"/>
            <family val="2"/>
          </rPr>
          <t>2b 2014</t>
        </r>
      </text>
    </comment>
    <comment ref="P128" authorId="1" shapeId="0" xr:uid="{36C94620-787C-4424-9474-69B2E13644D8}">
      <text>
        <r>
          <rPr>
            <sz val="9"/>
            <color rgb="FF000000"/>
            <rFont val="Tahoma"/>
            <family val="2"/>
          </rPr>
          <t>2b 2014</t>
        </r>
      </text>
    </comment>
    <comment ref="E129" authorId="0" shapeId="0" xr:uid="{2EB5D18D-21FF-4BDF-865C-0D138CA43DD7}">
      <text>
        <r>
          <rPr>
            <sz val="9"/>
            <color rgb="FF000000"/>
            <rFont val="Tahoma"/>
            <family val="2"/>
          </rPr>
          <t>2a 2008 &amp; 2009</t>
        </r>
      </text>
    </comment>
    <comment ref="G129" authorId="0" shapeId="0" xr:uid="{D1A3AAC4-2F2E-4BC8-B8B3-81FBAD6DB10B}">
      <text>
        <r>
          <rPr>
            <sz val="9"/>
            <color rgb="FF000000"/>
            <rFont val="Tahoma"/>
            <family val="2"/>
          </rPr>
          <t>2a 2008 &amp; 2009</t>
        </r>
      </text>
    </comment>
    <comment ref="H129" authorId="0" shapeId="0" xr:uid="{763B9D41-AC2C-4B35-A00A-9BCCD8A87310}">
      <text>
        <r>
          <rPr>
            <sz val="9"/>
            <color rgb="FF000000"/>
            <rFont val="Tahoma"/>
            <family val="2"/>
          </rPr>
          <t>2a 2008 &amp; 2009</t>
        </r>
      </text>
    </comment>
    <comment ref="J129" authorId="0" shapeId="0" xr:uid="{B41873D6-3827-41F2-B005-DFD3340BB408}">
      <text>
        <r>
          <rPr>
            <sz val="9"/>
            <color rgb="FF000000"/>
            <rFont val="Tahoma"/>
            <family val="2"/>
          </rPr>
          <t>2a 2008 &amp; 2009</t>
        </r>
      </text>
    </comment>
    <comment ref="N129" authorId="1" shapeId="0" xr:uid="{BD734B94-97BA-4E8F-B3FE-FE88A729C087}">
      <text>
        <r>
          <rPr>
            <sz val="9"/>
            <color rgb="FF000000"/>
            <rFont val="Tahoma"/>
            <family val="2"/>
          </rPr>
          <t>2b 2016</t>
        </r>
      </text>
    </comment>
    <comment ref="P129" authorId="1" shapeId="0" xr:uid="{496436ED-8BD8-4721-A669-1946D9729538}">
      <text>
        <r>
          <rPr>
            <sz val="9"/>
            <color rgb="FF000000"/>
            <rFont val="Tahoma"/>
            <family val="2"/>
          </rPr>
          <t>2b 2016</t>
        </r>
      </text>
    </comment>
    <comment ref="N130" authorId="1" shapeId="0" xr:uid="{5C00459A-C7ED-4A32-BE48-EBADC6FE7CBE}">
      <text>
        <r>
          <rPr>
            <sz val="9"/>
            <color rgb="FF000000"/>
            <rFont val="Tahoma"/>
            <family val="2"/>
          </rPr>
          <t>2b 2014</t>
        </r>
      </text>
    </comment>
    <comment ref="P130" authorId="1" shapeId="0" xr:uid="{B8581B39-BD18-4872-AFA2-47B93DCB1866}">
      <text>
        <r>
          <rPr>
            <sz val="9"/>
            <color rgb="FF000000"/>
            <rFont val="Tahoma"/>
            <family val="2"/>
          </rPr>
          <t>2b 2014</t>
        </r>
      </text>
    </comment>
    <comment ref="E131" authorId="3" shapeId="0" xr:uid="{189109D3-5017-41C8-86DF-3C9D23AFACEC}">
      <text>
        <r>
          <rPr>
            <sz val="9"/>
            <color rgb="FF000000"/>
            <rFont val="Tahoma"/>
            <family val="2"/>
          </rPr>
          <t>3</t>
        </r>
      </text>
    </comment>
    <comment ref="G131" authorId="3" shapeId="0" xr:uid="{32C4EE86-6274-4F3C-9103-768F8A2E870F}">
      <text>
        <r>
          <rPr>
            <sz val="9"/>
            <color rgb="FF000000"/>
            <rFont val="Tahoma"/>
            <family val="2"/>
          </rPr>
          <t>3</t>
        </r>
      </text>
    </comment>
    <comment ref="H131" authorId="3" shapeId="0" xr:uid="{F283CAFE-B435-487C-AEB6-DCB07BC85E9D}">
      <text>
        <r>
          <rPr>
            <sz val="9"/>
            <color rgb="FF000000"/>
            <rFont val="Tahoma"/>
            <family val="2"/>
          </rPr>
          <t>3</t>
        </r>
      </text>
    </comment>
    <comment ref="J131" authorId="3" shapeId="0" xr:uid="{B74885B6-E9B5-4E2F-9325-B8B72DDA87BA}">
      <text>
        <r>
          <rPr>
            <sz val="9"/>
            <color rgb="FF000000"/>
            <rFont val="Tahoma"/>
            <family val="2"/>
          </rPr>
          <t>3</t>
        </r>
      </text>
    </comment>
    <comment ref="K131" authorId="0" shapeId="0" xr:uid="{80169CE7-924C-4E2C-9A97-AD6874CFD987}">
      <text>
        <r>
          <rPr>
            <sz val="9"/>
            <color rgb="FF000000"/>
            <rFont val="Tahoma"/>
            <family val="2"/>
          </rPr>
          <t>2a 2009 &amp; 2011</t>
        </r>
      </text>
    </comment>
    <comment ref="E134" authorId="0" shapeId="0" xr:uid="{DD13F070-4042-411C-9F83-873142B4FB02}">
      <text>
        <r>
          <rPr>
            <sz val="9"/>
            <color rgb="FF000000"/>
            <rFont val="Tahoma"/>
            <family val="2"/>
          </rPr>
          <t>2b 2010</t>
        </r>
      </text>
    </comment>
    <comment ref="H134" authorId="0" shapeId="0" xr:uid="{AA84DD6B-B090-485C-A1CF-E798216C7354}">
      <text>
        <r>
          <rPr>
            <sz val="9"/>
            <color rgb="FF000000"/>
            <rFont val="Tahoma"/>
            <family val="2"/>
          </rPr>
          <t>2b 2010</t>
        </r>
      </text>
    </comment>
    <comment ref="J134" authorId="0" shapeId="0" xr:uid="{CF3768B6-6ECF-4184-BFC7-2FEDB2663FB7}">
      <text>
        <r>
          <rPr>
            <sz val="9"/>
            <color rgb="FF000000"/>
            <rFont val="Tahoma"/>
            <family val="2"/>
          </rPr>
          <t>2a 2000 &amp; 2010</t>
        </r>
      </text>
    </comment>
    <comment ref="E139" authorId="0" shapeId="0" xr:uid="{22F433B1-0136-4D24-A95C-DB0604C04197}">
      <text>
        <r>
          <rPr>
            <sz val="9"/>
            <color rgb="FF000000"/>
            <rFont val="Tahoma"/>
            <family val="2"/>
          </rPr>
          <t>4</t>
        </r>
      </text>
    </comment>
    <comment ref="G139" authorId="0" shapeId="0" xr:uid="{2065F159-5F7F-4004-BCE9-81B1280BB9CB}">
      <text>
        <r>
          <rPr>
            <sz val="9"/>
            <color rgb="FF000000"/>
            <rFont val="Tahoma"/>
            <family val="2"/>
          </rPr>
          <t>4</t>
        </r>
      </text>
    </comment>
    <comment ref="E141" authorId="0" shapeId="0" xr:uid="{683E4C2A-F645-44C9-A5F7-38ABDEB13CCB}">
      <text>
        <r>
          <rPr>
            <sz val="9"/>
            <color rgb="FF000000"/>
            <rFont val="Tahoma"/>
            <family val="2"/>
          </rPr>
          <t>2a 2010 &amp; 2011</t>
        </r>
      </text>
    </comment>
    <comment ref="H141" authorId="0" shapeId="0" xr:uid="{15AC83C6-B149-4482-9EEE-51CD25CB6625}">
      <text>
        <r>
          <rPr>
            <sz val="9"/>
            <color rgb="FF000000"/>
            <rFont val="Tahoma"/>
            <family val="2"/>
          </rPr>
          <t>2a 2010 &amp; 2011</t>
        </r>
      </text>
    </comment>
    <comment ref="G145" authorId="0" shapeId="0" xr:uid="{167A81C9-AA5F-401C-A2B8-F91C0AAA1D47}">
      <text>
        <r>
          <rPr>
            <sz val="9"/>
            <color rgb="FF000000"/>
            <rFont val="Tahoma"/>
            <family val="2"/>
          </rPr>
          <t>1 EuroStat</t>
        </r>
      </text>
    </comment>
    <comment ref="E147" authorId="0" shapeId="0" xr:uid="{A2CCA616-87EE-4332-AB8D-C9849A0BE696}">
      <text>
        <r>
          <rPr>
            <sz val="9"/>
            <color rgb="FF000000"/>
            <rFont val="Tahoma"/>
            <family val="2"/>
          </rPr>
          <t xml:space="preserve">2b 2010; </t>
        </r>
        <r>
          <rPr>
            <sz val="10"/>
            <color rgb="FF000000"/>
            <rFont val="Tahoma"/>
            <family val="2"/>
          </rPr>
          <t>3</t>
        </r>
      </text>
    </comment>
    <comment ref="G147" authorId="0" shapeId="0" xr:uid="{44BCF71B-070C-41F7-B048-3CE48C85FAEA}">
      <text>
        <r>
          <rPr>
            <sz val="9"/>
            <color rgb="FF000000"/>
            <rFont val="Tahoma"/>
            <family val="2"/>
          </rPr>
          <t xml:space="preserve">2b 2010; </t>
        </r>
        <r>
          <rPr>
            <sz val="10"/>
            <color rgb="FF000000"/>
            <rFont val="Tahoma"/>
            <family val="2"/>
          </rPr>
          <t>3</t>
        </r>
      </text>
    </comment>
    <comment ref="H147" authorId="0" shapeId="0" xr:uid="{D88BB547-9EFE-481A-9382-7D89E993DD38}">
      <text>
        <r>
          <rPr>
            <sz val="9"/>
            <color rgb="FF000000"/>
            <rFont val="Tahoma"/>
            <family val="2"/>
          </rPr>
          <t xml:space="preserve">2b 2010; </t>
        </r>
        <r>
          <rPr>
            <sz val="10"/>
            <color rgb="FF000000"/>
            <rFont val="Tahoma"/>
            <family val="2"/>
          </rPr>
          <t>3</t>
        </r>
      </text>
    </comment>
    <comment ref="J147" authorId="0" shapeId="0" xr:uid="{B9CFC522-8F99-43BA-9EED-87208C2EE1E8}">
      <text>
        <r>
          <rPr>
            <sz val="9"/>
            <color rgb="FF000000"/>
            <rFont val="Tahoma"/>
            <family val="2"/>
          </rPr>
          <t xml:space="preserve">2b 2010; </t>
        </r>
        <r>
          <rPr>
            <sz val="10"/>
            <color rgb="FF000000"/>
            <rFont val="Tahoma"/>
            <family val="2"/>
          </rPr>
          <t>3</t>
        </r>
      </text>
    </comment>
    <comment ref="K147" authorId="0" shapeId="0" xr:uid="{CD4796EE-A2A1-41C2-B46B-299AD6E7BF76}">
      <text>
        <r>
          <rPr>
            <sz val="9"/>
            <color rgb="FF000000"/>
            <rFont val="Tahoma"/>
            <family val="2"/>
          </rPr>
          <t>3</t>
        </r>
      </text>
    </comment>
    <comment ref="M147" authorId="0" shapeId="0" xr:uid="{FDBAA565-E5ED-470C-8193-A6CEB397063F}">
      <text>
        <r>
          <rPr>
            <sz val="9"/>
            <color rgb="FF000000"/>
            <rFont val="Tahoma"/>
            <family val="2"/>
          </rPr>
          <t>3</t>
        </r>
      </text>
    </comment>
    <comment ref="E148" authorId="0" shapeId="0" xr:uid="{10008061-1AA6-4A1C-8CE7-53837AC08583}">
      <text>
        <r>
          <rPr>
            <sz val="9"/>
            <color rgb="FF000000"/>
            <rFont val="Tahoma"/>
            <family val="2"/>
          </rPr>
          <t>1 EuroStat</t>
        </r>
      </text>
    </comment>
    <comment ref="G148" authorId="0" shapeId="0" xr:uid="{48F1ECBB-C8F7-4F56-B156-EDA54298C372}">
      <text>
        <r>
          <rPr>
            <sz val="9"/>
            <color rgb="FF000000"/>
            <rFont val="Tahoma"/>
            <family val="2"/>
          </rPr>
          <t>1 EuroStat</t>
        </r>
      </text>
    </comment>
    <comment ref="G150" authorId="0" shapeId="0" xr:uid="{F4A1C794-5A3A-42C7-8909-2B4FDF874C0B}">
      <text>
        <r>
          <rPr>
            <sz val="9"/>
            <color rgb="FF000000"/>
            <rFont val="Tahoma"/>
            <family val="2"/>
          </rPr>
          <t>2a 2001 &amp; 2002</t>
        </r>
      </text>
    </comment>
    <comment ref="N150" authorId="1" shapeId="0" xr:uid="{190A6716-F5C6-4A54-A7C7-AAD49BF64E17}">
      <text>
        <r>
          <rPr>
            <sz val="9"/>
            <color rgb="FF000000"/>
            <rFont val="Tahoma"/>
            <family val="2"/>
          </rPr>
          <t>2b 2016</t>
        </r>
      </text>
    </comment>
    <comment ref="P150" authorId="1" shapeId="0" xr:uid="{9E395026-EDDC-401A-8ED6-9B0495901440}">
      <text>
        <r>
          <rPr>
            <sz val="9"/>
            <color rgb="FF000000"/>
            <rFont val="Tahoma"/>
            <family val="2"/>
          </rPr>
          <t>2b 2016</t>
        </r>
      </text>
    </comment>
    <comment ref="E152" authorId="0" shapeId="0" xr:uid="{F4FDBA14-324D-4BAC-94A2-DA95F7ED04DA}">
      <text>
        <r>
          <rPr>
            <sz val="9"/>
            <color rgb="FF000000"/>
            <rFont val="Tahoma"/>
            <family val="2"/>
          </rPr>
          <t>2a 2001 &amp; 2002</t>
        </r>
      </text>
    </comment>
    <comment ref="H152" authorId="0" shapeId="0" xr:uid="{E5DD4680-574E-4A56-99C6-EC76D2103691}">
      <text>
        <r>
          <rPr>
            <sz val="9"/>
            <color rgb="FF000000"/>
            <rFont val="Tahoma"/>
            <family val="2"/>
          </rPr>
          <t>2a 2003 &amp; 2007</t>
        </r>
      </text>
    </comment>
    <comment ref="E154" authorId="0" shapeId="0" xr:uid="{126A6F3E-48BC-429F-965A-3589EA5184CB}">
      <text>
        <r>
          <rPr>
            <sz val="9"/>
            <color rgb="FF000000"/>
            <rFont val="Tahoma"/>
            <family val="2"/>
          </rPr>
          <t>1 OECD</t>
        </r>
      </text>
    </comment>
    <comment ref="G154" authorId="0" shapeId="0" xr:uid="{0F19F3FA-50E4-446C-8BFC-BD80CD973C32}">
      <text>
        <r>
          <rPr>
            <sz val="9"/>
            <color rgb="FF000000"/>
            <rFont val="Tahoma"/>
            <family val="2"/>
          </rPr>
          <t>1 OECD</t>
        </r>
      </text>
    </comment>
    <comment ref="K154" authorId="0" shapeId="0" xr:uid="{F481D471-DA00-4543-AA74-060BCD18A4AA}">
      <text>
        <r>
          <rPr>
            <sz val="9"/>
            <color rgb="FF000000"/>
            <rFont val="Tahoma"/>
            <family val="2"/>
          </rPr>
          <t>2a 2009 &amp; 2011</t>
        </r>
      </text>
    </comment>
    <comment ref="M154" authorId="0" shapeId="0" xr:uid="{830ECCF9-C410-4C9C-B43F-991700D25D53}">
      <text>
        <r>
          <rPr>
            <sz val="9"/>
            <color rgb="FF000000"/>
            <rFont val="Tahoma"/>
            <family val="2"/>
          </rPr>
          <t>2a 2009 &amp; 2011</t>
        </r>
      </text>
    </comment>
    <comment ref="E155" authorId="0" shapeId="0" xr:uid="{F5C89FC8-0A38-4648-BBC1-6D61FF4BADEE}">
      <text>
        <r>
          <rPr>
            <sz val="9"/>
            <color rgb="FF000000"/>
            <rFont val="Tahoma"/>
            <family val="2"/>
          </rPr>
          <t>2a 2008 &amp; 2009</t>
        </r>
      </text>
    </comment>
    <comment ref="G155" authorId="0" shapeId="0" xr:uid="{0575D778-5086-4D42-A2C2-004902D5B6CC}">
      <text>
        <r>
          <rPr>
            <sz val="9"/>
            <color rgb="FF000000"/>
            <rFont val="Tahoma"/>
            <family val="2"/>
          </rPr>
          <t>2a 2007 &amp; 2008</t>
        </r>
      </text>
    </comment>
    <comment ref="H155" authorId="0" shapeId="0" xr:uid="{FAC064F3-F49B-4043-9B7E-A14FC80533CD}">
      <text>
        <r>
          <rPr>
            <sz val="9"/>
            <color rgb="FF000000"/>
            <rFont val="Tahoma"/>
            <family val="2"/>
          </rPr>
          <t>2a 2008 &amp; 2009</t>
        </r>
      </text>
    </comment>
    <comment ref="J155" authorId="0" shapeId="0" xr:uid="{7341B0E0-0285-4636-B3A7-B6BED5E1C5F7}">
      <text>
        <r>
          <rPr>
            <sz val="9"/>
            <color rgb="FF000000"/>
            <rFont val="Tahoma"/>
            <family val="2"/>
          </rPr>
          <t>2a 2007 &amp; 2008</t>
        </r>
      </text>
    </comment>
    <comment ref="E157" authorId="0" shapeId="0" xr:uid="{210CB1D2-E8AE-4F78-8BCA-11012A1CF1B4}">
      <text>
        <r>
          <rPr>
            <sz val="9"/>
            <color rgb="FF000000"/>
            <rFont val="Tahoma"/>
            <family val="2"/>
          </rPr>
          <t>3</t>
        </r>
      </text>
    </comment>
    <comment ref="G157" authorId="0" shapeId="0" xr:uid="{1FCB570B-8F45-4633-A08E-DF28DCB60C5F}">
      <text>
        <r>
          <rPr>
            <sz val="9"/>
            <color rgb="FF000000"/>
            <rFont val="Tahoma"/>
            <family val="2"/>
          </rPr>
          <t>3</t>
        </r>
      </text>
    </comment>
    <comment ref="E158" authorId="0" shapeId="0" xr:uid="{7534257E-6AE5-48B5-9D3A-93545B2946D0}">
      <text>
        <r>
          <rPr>
            <sz val="9"/>
            <color rgb="FF000000"/>
            <rFont val="Tahoma"/>
            <family val="2"/>
          </rPr>
          <t>1 EuroStat</t>
        </r>
      </text>
    </comment>
    <comment ref="G158" authorId="0" shapeId="0" xr:uid="{D4EA1ADA-FC50-4651-ABE5-937686CE69E8}">
      <text>
        <r>
          <rPr>
            <sz val="9"/>
            <color rgb="FF000000"/>
            <rFont val="Tahoma"/>
            <family val="2"/>
          </rPr>
          <t>1 EuroStat</t>
        </r>
      </text>
    </comment>
    <comment ref="H158" authorId="0" shapeId="0" xr:uid="{C3D13CBB-8FE4-4C2D-AE26-4E652875E761}">
      <text>
        <r>
          <rPr>
            <sz val="9"/>
            <color rgb="FF000000"/>
            <rFont val="Tahoma"/>
            <family val="2"/>
          </rPr>
          <t>1 EuroStat 2005</t>
        </r>
      </text>
    </comment>
    <comment ref="J158" authorId="0" shapeId="0" xr:uid="{8B8A7693-E1C3-40D3-A1C3-C17D1978BC29}">
      <text>
        <r>
          <rPr>
            <sz val="9"/>
            <color rgb="FF000000"/>
            <rFont val="Tahoma"/>
            <family val="2"/>
          </rPr>
          <t>1 EuroStat</t>
        </r>
      </text>
    </comment>
    <comment ref="E159" authorId="0" shapeId="0" xr:uid="{2327C361-F7B3-4139-B4E2-257C9C9D27AC}">
      <text>
        <r>
          <rPr>
            <sz val="9"/>
            <color rgb="FF000000"/>
            <rFont val="Tahoma"/>
            <family val="2"/>
          </rPr>
          <t>1 OECD</t>
        </r>
      </text>
    </comment>
    <comment ref="G159" authorId="0" shapeId="0" xr:uid="{BCA9B40F-CB71-409C-95BB-B5FE5B7E7DE3}">
      <text>
        <r>
          <rPr>
            <sz val="9"/>
            <color rgb="FF000000"/>
            <rFont val="Tahoma"/>
            <family val="2"/>
          </rPr>
          <t>1 OECD</t>
        </r>
      </text>
    </comment>
    <comment ref="E160" authorId="0" shapeId="0" xr:uid="{FFA7293D-C2B0-461D-A928-0BC86513D66C}">
      <text>
        <r>
          <rPr>
            <sz val="9"/>
            <color rgb="FF000000"/>
            <rFont val="Tahoma"/>
            <family val="2"/>
          </rPr>
          <t>2a 2001 &amp; 2002</t>
        </r>
      </text>
    </comment>
    <comment ref="E162" authorId="0" shapeId="0" xr:uid="{A8A62ED3-3978-45D0-8709-4DC191D31BA5}">
      <text>
        <r>
          <rPr>
            <sz val="9"/>
            <color rgb="FF000000"/>
            <rFont val="Tahoma"/>
            <family val="2"/>
          </rPr>
          <t>4</t>
        </r>
      </text>
    </comment>
    <comment ref="G162" authorId="0" shapeId="0" xr:uid="{CA85B1C2-F41B-4EDE-8F5F-A2FC1978287E}">
      <text>
        <r>
          <rPr>
            <sz val="9"/>
            <color rgb="FF000000"/>
            <rFont val="Tahoma"/>
            <family val="2"/>
          </rPr>
          <t>2a 2002 &amp; 2003</t>
        </r>
      </text>
    </comment>
    <comment ref="H162" authorId="0" shapeId="0" xr:uid="{C99601A0-59A1-42E9-B542-0D4C31383DE6}">
      <text>
        <r>
          <rPr>
            <sz val="9"/>
            <color rgb="FF000000"/>
            <rFont val="Tahoma"/>
            <family val="2"/>
          </rPr>
          <t>4</t>
        </r>
      </text>
    </comment>
    <comment ref="K162" authorId="0" shapeId="0" xr:uid="{DD4D512A-A93F-4383-A8D1-7BCB16672DE7}">
      <text>
        <r>
          <rPr>
            <sz val="9"/>
            <color rgb="FF000000"/>
            <rFont val="Tahoma"/>
            <family val="2"/>
          </rPr>
          <t>4</t>
        </r>
      </text>
    </comment>
    <comment ref="M162" authorId="0" shapeId="0" xr:uid="{CEAB9554-4402-4943-A651-A47761351F1E}">
      <text>
        <r>
          <rPr>
            <sz val="9"/>
            <color rgb="FF000000"/>
            <rFont val="Tahoma"/>
            <family val="2"/>
          </rPr>
          <t>2a 2008 &amp; 2012</t>
        </r>
      </text>
    </comment>
    <comment ref="G163" authorId="0" shapeId="0" xr:uid="{05AA9906-C8C6-4988-B9B3-237703E73E82}">
      <text>
        <r>
          <rPr>
            <sz val="9"/>
            <color rgb="FF000000"/>
            <rFont val="Tahoma"/>
            <family val="2"/>
          </rPr>
          <t>1 OECD</t>
        </r>
      </text>
    </comment>
    <comment ref="E164" authorId="0" shapeId="0" xr:uid="{DBF9AED0-6F99-4D0E-A3C4-1054531230AA}">
      <text>
        <r>
          <rPr>
            <sz val="9"/>
            <color rgb="FF000000"/>
            <rFont val="Tahoma"/>
            <family val="2"/>
          </rPr>
          <t>1 OECD</t>
        </r>
      </text>
    </comment>
    <comment ref="G164" authorId="0" shapeId="0" xr:uid="{DAEC0670-43FE-4937-A560-63747349B146}">
      <text>
        <r>
          <rPr>
            <sz val="9"/>
            <color rgb="FF000000"/>
            <rFont val="Tahoma"/>
            <family val="2"/>
          </rPr>
          <t>1 OECD</t>
        </r>
      </text>
    </comment>
    <comment ref="E169" authorId="0" shapeId="0" xr:uid="{0D35CFB1-6D13-454C-B81A-0DA213CFB927}">
      <text>
        <r>
          <rPr>
            <sz val="9"/>
            <color rgb="FF000000"/>
            <rFont val="Tahoma"/>
            <family val="2"/>
          </rPr>
          <t>1 OECD</t>
        </r>
      </text>
    </comment>
    <comment ref="G169" authorId="0" shapeId="0" xr:uid="{488FA108-B022-458C-A347-03B9BA41FC8B}">
      <text>
        <r>
          <rPr>
            <sz val="9"/>
            <color rgb="FF000000"/>
            <rFont val="Tahoma"/>
            <family val="2"/>
          </rPr>
          <t>1 OECD</t>
        </r>
      </text>
    </comment>
    <comment ref="H169" authorId="0" shapeId="0" xr:uid="{770F9612-0C8C-4C71-B492-BF0EC5456739}">
      <text>
        <r>
          <rPr>
            <sz val="9"/>
            <color rgb="FF000000"/>
            <rFont val="Tahoma"/>
            <family val="2"/>
          </rPr>
          <t>1 OECD</t>
        </r>
      </text>
    </comment>
    <comment ref="J169" authorId="0" shapeId="0" xr:uid="{DDA4D633-FE79-4C92-8564-22333D3B1E76}">
      <text>
        <r>
          <rPr>
            <sz val="9"/>
            <color rgb="FF000000"/>
            <rFont val="Tahoma"/>
            <family val="2"/>
          </rPr>
          <t>1 OECD</t>
        </r>
      </text>
    </comment>
    <comment ref="K169" authorId="0" shapeId="0" xr:uid="{0C109F0D-FF41-4030-883A-B635936A0D0A}">
      <text>
        <r>
          <rPr>
            <sz val="9"/>
            <color rgb="FF000000"/>
            <rFont val="Tahoma"/>
            <family val="2"/>
          </rPr>
          <t>1 EuroStat</t>
        </r>
      </text>
    </comment>
    <comment ref="M169" authorId="0" shapeId="0" xr:uid="{6659A31F-B27C-421C-90E5-4938939427FC}">
      <text>
        <r>
          <rPr>
            <sz val="9"/>
            <color rgb="FF000000"/>
            <rFont val="Tahoma"/>
            <family val="2"/>
          </rPr>
          <t>1 EuroStat</t>
        </r>
      </text>
    </comment>
    <comment ref="N171" authorId="1" shapeId="0" xr:uid="{BE6F5065-B415-43FE-AFA3-09722F83E136}">
      <text>
        <r>
          <rPr>
            <sz val="9"/>
            <color rgb="FF000000"/>
            <rFont val="Tahoma"/>
            <family val="2"/>
          </rPr>
          <t>2b 2016</t>
        </r>
      </text>
    </comment>
    <comment ref="P171" authorId="1" shapeId="0" xr:uid="{6ACAB7C6-389D-421A-8290-DC818B398DD6}">
      <text>
        <r>
          <rPr>
            <sz val="9"/>
            <color rgb="FF000000"/>
            <rFont val="Tahoma"/>
            <family val="2"/>
          </rPr>
          <t>2b 2014</t>
        </r>
      </text>
    </comment>
    <comment ref="E175" authorId="0" shapeId="0" xr:uid="{577899A6-A449-48EA-984F-021B14605AA4}">
      <text>
        <r>
          <rPr>
            <sz val="9"/>
            <color rgb="FF000000"/>
            <rFont val="Tahoma"/>
            <family val="2"/>
          </rPr>
          <t>3</t>
        </r>
      </text>
    </comment>
    <comment ref="G175" authorId="0" shapeId="0" xr:uid="{C53A76FA-4376-4B62-8E35-92824D3356E0}">
      <text>
        <r>
          <rPr>
            <sz val="9"/>
            <color rgb="FF000000"/>
            <rFont val="Tahoma"/>
            <family val="2"/>
          </rPr>
          <t>3</t>
        </r>
      </text>
    </comment>
    <comment ref="H175" authorId="0" shapeId="0" xr:uid="{571E36E7-D6AA-49DD-9BBE-67C4CAEBCFEB}">
      <text>
        <r>
          <rPr>
            <sz val="9"/>
            <color rgb="FF000000"/>
            <rFont val="Tahoma"/>
            <family val="2"/>
          </rPr>
          <t>3</t>
        </r>
      </text>
    </comment>
    <comment ref="J175" authorId="0" shapeId="0" xr:uid="{D6DBAB1C-7A23-4168-926B-F02C4B6F5F70}">
      <text>
        <r>
          <rPr>
            <sz val="9"/>
            <color rgb="FF000000"/>
            <rFont val="Tahoma"/>
            <family val="2"/>
          </rPr>
          <t>3</t>
        </r>
      </text>
    </comment>
    <comment ref="K175" authorId="0" shapeId="0" xr:uid="{8BD02D45-4AF6-423F-83D4-D9D1DE2753D4}">
      <text>
        <r>
          <rPr>
            <sz val="9"/>
            <color rgb="FF000000"/>
            <rFont val="Tahoma"/>
            <family val="2"/>
          </rPr>
          <t>3</t>
        </r>
      </text>
    </comment>
    <comment ref="M175" authorId="0" shapeId="0" xr:uid="{732D98B8-E005-461A-AF94-A9CF1846458F}">
      <text>
        <r>
          <rPr>
            <sz val="9"/>
            <color rgb="FF000000"/>
            <rFont val="Tahoma"/>
            <family val="2"/>
          </rPr>
          <t>3</t>
        </r>
      </text>
    </comment>
    <comment ref="E177" authorId="0" shapeId="0" xr:uid="{C9CA473B-A860-46B9-8296-703BC1557026}">
      <text>
        <r>
          <rPr>
            <sz val="9"/>
            <color rgb="FF000000"/>
            <rFont val="Tahoma"/>
            <family val="2"/>
          </rPr>
          <t>2b 2003</t>
        </r>
      </text>
    </comment>
    <comment ref="G177" authorId="0" shapeId="0" xr:uid="{52FBBBB2-E1AA-4DC7-B951-28DE1818B0FD}">
      <text>
        <r>
          <rPr>
            <sz val="9"/>
            <color rgb="FF000000"/>
            <rFont val="Tahoma"/>
            <family val="2"/>
          </rPr>
          <t>2a 2003 &amp; 2004</t>
        </r>
      </text>
    </comment>
    <comment ref="E178" authorId="0" shapeId="0" xr:uid="{508184CE-7B98-469A-AC73-336E741FC631}">
      <text>
        <r>
          <rPr>
            <sz val="9"/>
            <color rgb="FF000000"/>
            <rFont val="Tahoma"/>
            <family val="2"/>
          </rPr>
          <t>4</t>
        </r>
      </text>
    </comment>
    <comment ref="H178" authorId="2" shapeId="0" xr:uid="{19C91580-9E69-4956-A300-7C67901D43AE}">
      <text>
        <r>
          <rPr>
            <sz val="10"/>
            <color rgb="FF000000"/>
            <rFont val="Calibri"/>
            <family val="2"/>
          </rPr>
          <t>4</t>
        </r>
      </text>
    </comment>
    <comment ref="J178" authorId="0" shapeId="0" xr:uid="{6C47C728-74BC-4134-8436-EFECB4BBAE3D}">
      <text>
        <r>
          <rPr>
            <sz val="9"/>
            <color rgb="FF000000"/>
            <rFont val="Tahoma"/>
            <family val="2"/>
          </rPr>
          <t>2a 2003 &amp; 2006</t>
        </r>
      </text>
    </comment>
    <comment ref="K178" authorId="0" shapeId="0" xr:uid="{A093F386-0969-42BC-B273-B3D5A9E74FAF}">
      <text>
        <r>
          <rPr>
            <sz val="9"/>
            <color rgb="FF000000"/>
            <rFont val="Tahoma"/>
            <family val="2"/>
          </rPr>
          <t>4</t>
        </r>
      </text>
    </comment>
    <comment ref="N180" authorId="1" shapeId="0" xr:uid="{3F168E68-37BC-4FF4-AD6A-80C4F93944A9}">
      <text>
        <r>
          <rPr>
            <sz val="9"/>
            <color rgb="FF000000"/>
            <rFont val="Tahoma"/>
            <family val="2"/>
          </rPr>
          <t>2b 2016</t>
        </r>
      </text>
    </comment>
    <comment ref="P180" authorId="1" shapeId="0" xr:uid="{077443B4-1756-4F8F-BAC6-83B607A1F166}">
      <text>
        <r>
          <rPr>
            <sz val="9"/>
            <color rgb="FF000000"/>
            <rFont val="Tahoma"/>
            <family val="2"/>
          </rPr>
          <t>2b 2016</t>
        </r>
      </text>
    </comment>
    <comment ref="E181" authorId="0" shapeId="0" xr:uid="{082FE881-E934-4E24-A467-A9BD31E19F27}">
      <text>
        <r>
          <rPr>
            <sz val="9"/>
            <color rgb="FF000000"/>
            <rFont val="Tahoma"/>
            <family val="2"/>
          </rPr>
          <t>1 OECD</t>
        </r>
      </text>
    </comment>
    <comment ref="H181" authorId="0" shapeId="0" xr:uid="{EB702651-4FA5-46C9-B5B9-77C273D74B11}">
      <text>
        <r>
          <rPr>
            <sz val="9"/>
            <color rgb="FF000000"/>
            <rFont val="Tahoma"/>
            <family val="2"/>
          </rPr>
          <t>2a 2000 &amp; 2010</t>
        </r>
      </text>
    </comment>
    <comment ref="K181" authorId="0" shapeId="0" xr:uid="{29F3D0AB-E049-44CF-92DD-F7957F591CF0}">
      <text>
        <r>
          <rPr>
            <sz val="9"/>
            <color rgb="FF000000"/>
            <rFont val="Tahoma"/>
            <family val="2"/>
          </rPr>
          <t>2b 2012</t>
        </r>
      </text>
    </comment>
    <comment ref="E182" authorId="0" shapeId="0" xr:uid="{79511785-52F0-459B-AA54-3494C0410A73}">
      <text>
        <r>
          <rPr>
            <sz val="9"/>
            <color rgb="FF000000"/>
            <rFont val="Tahoma"/>
            <family val="2"/>
          </rPr>
          <t>1 OECD</t>
        </r>
      </text>
    </comment>
    <comment ref="G182" authorId="0" shapeId="0" xr:uid="{67953C2F-2E0B-4933-B6A6-5235A944EA94}">
      <text>
        <r>
          <rPr>
            <sz val="9"/>
            <color rgb="FF000000"/>
            <rFont val="Tahoma"/>
            <family val="2"/>
          </rPr>
          <t>1 OECD</t>
        </r>
      </text>
    </comment>
    <comment ref="J184" authorId="0" shapeId="0" xr:uid="{D82FC003-1E12-4244-B969-8FA997C275D9}">
      <text>
        <r>
          <rPr>
            <sz val="9"/>
            <color rgb="FF000000"/>
            <rFont val="Tahoma"/>
            <family val="2"/>
          </rPr>
          <t>2a 2000 &amp; 2008</t>
        </r>
      </text>
    </comment>
    <comment ref="P184" authorId="1" shapeId="0" xr:uid="{6B7172A9-F78F-4C21-AB38-179EF4EEB948}">
      <text>
        <r>
          <rPr>
            <sz val="9"/>
            <color rgb="FF000000"/>
            <rFont val="Tahoma"/>
            <family val="2"/>
          </rPr>
          <t>2b 2012</t>
        </r>
      </text>
    </comment>
    <comment ref="E188" authorId="0" shapeId="0" xr:uid="{9707514E-5856-4535-A81E-E2761E1D2E01}">
      <text>
        <r>
          <rPr>
            <sz val="9"/>
            <color rgb="FF000000"/>
            <rFont val="Tahoma"/>
            <family val="2"/>
          </rPr>
          <t>3</t>
        </r>
      </text>
    </comment>
    <comment ref="H188" authorId="0" shapeId="0" xr:uid="{B704F35C-AD29-4A2B-933C-4E20371FAFE5}">
      <text>
        <r>
          <rPr>
            <sz val="9"/>
            <color rgb="FF000000"/>
            <rFont val="Tahoma"/>
            <family val="2"/>
          </rPr>
          <t>3</t>
        </r>
      </text>
    </comment>
    <comment ref="K188" authorId="0" shapeId="0" xr:uid="{F6B76AE6-DC8C-4DBD-8352-DE51D78E74B2}">
      <text>
        <r>
          <rPr>
            <sz val="9"/>
            <color rgb="FF000000"/>
            <rFont val="Tahoma"/>
            <family val="2"/>
          </rPr>
          <t>3</t>
        </r>
      </text>
    </comment>
    <comment ref="E190" authorId="0" shapeId="0" xr:uid="{F17B5C64-0A9B-4903-B6D4-C5EB708C15EB}">
      <text>
        <r>
          <rPr>
            <sz val="9"/>
            <color rgb="FF000000"/>
            <rFont val="Tahoma"/>
            <family val="2"/>
          </rPr>
          <t>4</t>
        </r>
      </text>
    </comment>
    <comment ref="G190" authorId="0" shapeId="0" xr:uid="{DA6A30FE-EEB7-4A53-BE3B-823FCC37128B}">
      <text>
        <r>
          <rPr>
            <sz val="9"/>
            <color rgb="FF000000"/>
            <rFont val="Tahoma"/>
            <family val="2"/>
          </rPr>
          <t>4</t>
        </r>
      </text>
    </comment>
    <comment ref="M190" authorId="0" shapeId="0" xr:uid="{1D0D12C0-F4F9-44F3-87C0-607157701EF8}">
      <text>
        <r>
          <rPr>
            <sz val="9"/>
            <color rgb="FF000000"/>
            <rFont val="Tahoma"/>
            <family val="2"/>
          </rPr>
          <t>2b 2008</t>
        </r>
      </text>
    </comment>
    <comment ref="P190" authorId="0" shapeId="0" xr:uid="{9E7B61CE-FDDC-4929-A5B0-FFF35231E12A}">
      <text>
        <r>
          <rPr>
            <sz val="9"/>
            <color rgb="FF000000"/>
            <rFont val="Tahoma"/>
            <family val="2"/>
          </rPr>
          <t>2b 2008</t>
        </r>
      </text>
    </comment>
    <comment ref="E191" authorId="0" shapeId="0" xr:uid="{A8285300-9E1D-41E5-8FA5-C115ED107610}">
      <text>
        <r>
          <rPr>
            <sz val="9"/>
            <color rgb="FF000000"/>
            <rFont val="Tahoma"/>
            <family val="2"/>
          </rPr>
          <t>2b 2010</t>
        </r>
      </text>
    </comment>
    <comment ref="G191" authorId="0" shapeId="0" xr:uid="{232B58CD-C0D8-4ABF-BDBB-9634CB2E962B}">
      <text>
        <r>
          <rPr>
            <sz val="9"/>
            <color rgb="FF000000"/>
            <rFont val="Tahoma"/>
            <family val="2"/>
          </rPr>
          <t>2a 2009 &amp; 2010</t>
        </r>
      </text>
    </comment>
    <comment ref="H191" authorId="0" shapeId="0" xr:uid="{05D9F4A5-6BE9-4EFC-BCD8-F52067987135}">
      <text>
        <r>
          <rPr>
            <sz val="9"/>
            <color rgb="FF000000"/>
            <rFont val="Tahoma"/>
            <family val="2"/>
          </rPr>
          <t>2b 2010</t>
        </r>
      </text>
    </comment>
    <comment ref="J191" authorId="0" shapeId="0" xr:uid="{26733F5B-C34D-411C-B6FC-D3D549566204}">
      <text>
        <r>
          <rPr>
            <sz val="9"/>
            <color rgb="FF000000"/>
            <rFont val="Tahoma"/>
            <family val="2"/>
          </rPr>
          <t>2a 2009 &amp; 2010</t>
        </r>
      </text>
    </comment>
    <comment ref="N191" authorId="1" shapeId="0" xr:uid="{03783558-23B1-47E0-96F7-078E006A8715}">
      <text>
        <r>
          <rPr>
            <sz val="9"/>
            <color rgb="FF000000"/>
            <rFont val="Tahoma"/>
            <family val="2"/>
          </rPr>
          <t>2b 2012</t>
        </r>
      </text>
    </comment>
    <comment ref="P191" authorId="1" shapeId="0" xr:uid="{1E9142ED-DB45-4289-B06E-1C370F02EFF7}">
      <text>
        <r>
          <rPr>
            <sz val="9"/>
            <color rgb="FF000000"/>
            <rFont val="Tahoma"/>
            <family val="2"/>
          </rPr>
          <t>2b 2012</t>
        </r>
      </text>
    </comment>
    <comment ref="E192" authorId="0" shapeId="0" xr:uid="{9C49FB9B-0ECB-4B23-A9C2-0F60B44553A6}">
      <text>
        <r>
          <rPr>
            <sz val="9"/>
            <color rgb="FF000000"/>
            <rFont val="Tahoma"/>
            <family val="2"/>
          </rPr>
          <t>1 OECD</t>
        </r>
      </text>
    </comment>
    <comment ref="G192" authorId="0" shapeId="0" xr:uid="{43C8E468-C5CB-42D5-BACC-804AF8CA2DB8}">
      <text>
        <r>
          <rPr>
            <sz val="9"/>
            <color rgb="FF000000"/>
            <rFont val="Tahoma"/>
            <family val="2"/>
          </rPr>
          <t>1 OECD</t>
        </r>
      </text>
    </comment>
    <comment ref="H192" authorId="0" shapeId="0" xr:uid="{B009EA03-C032-4DAD-BAE7-77226FF255BC}">
      <text>
        <r>
          <rPr>
            <sz val="9"/>
            <color rgb="FF000000"/>
            <rFont val="Tahoma"/>
            <family val="2"/>
          </rPr>
          <t>2a 2004 &amp; 2006</t>
        </r>
      </text>
    </comment>
    <comment ref="E195" authorId="0" shapeId="0" xr:uid="{9D32EFDD-7629-4B3A-B4B8-3819D736B7B0}">
      <text>
        <r>
          <rPr>
            <sz val="9"/>
            <color rgb="FF000000"/>
            <rFont val="Tahoma"/>
            <family val="2"/>
          </rPr>
          <t>4</t>
        </r>
      </text>
    </comment>
    <comment ref="H195" authorId="0" shapeId="0" xr:uid="{F3FAE18D-724E-470A-9DC2-8F4522640BE1}">
      <text>
        <r>
          <rPr>
            <sz val="9"/>
            <color rgb="FF000000"/>
            <rFont val="Tahoma"/>
            <family val="2"/>
          </rPr>
          <t>4</t>
        </r>
      </text>
    </comment>
    <comment ref="J195" authorId="0" shapeId="0" xr:uid="{1A6741DA-1B12-45DE-A4E9-1E5B2F61D79A}">
      <text>
        <r>
          <rPr>
            <sz val="9"/>
            <color rgb="FF000000"/>
            <rFont val="Tahoma"/>
            <family val="2"/>
          </rPr>
          <t>2a 2001 &amp; 2007</t>
        </r>
      </text>
    </comment>
    <comment ref="K195" authorId="0" shapeId="0" xr:uid="{C7831A08-E19A-4CBC-AE53-D1D12FEC6C92}">
      <text>
        <r>
          <rPr>
            <sz val="9"/>
            <color rgb="FF000000"/>
            <rFont val="Tahoma"/>
            <family val="2"/>
          </rPr>
          <t>4</t>
        </r>
      </text>
    </comment>
    <comment ref="M195" authorId="0" shapeId="0" xr:uid="{E665DD8B-8410-4198-B96E-6DD781D05233}">
      <text>
        <r>
          <rPr>
            <sz val="9"/>
            <color rgb="FF000000"/>
            <rFont val="Tahoma"/>
            <family val="2"/>
          </rPr>
          <t>3</t>
        </r>
      </text>
    </comment>
    <comment ref="N195" authorId="1" shapeId="0" xr:uid="{6673B2BE-7AAB-434E-B409-91B32D7A3736}">
      <text>
        <r>
          <rPr>
            <sz val="9"/>
            <color rgb="FF000000"/>
            <rFont val="Tahoma"/>
            <family val="2"/>
          </rPr>
          <t>2b 2011</t>
        </r>
      </text>
    </comment>
    <comment ref="P195" authorId="1" shapeId="0" xr:uid="{8647F367-CA45-4D47-8BE8-A47E0A7864A5}">
      <text>
        <r>
          <rPr>
            <sz val="9"/>
            <color rgb="FF000000"/>
            <rFont val="Tahoma"/>
            <family val="2"/>
          </rPr>
          <t>2b 2011</t>
        </r>
      </text>
    </comment>
    <comment ref="G196" authorId="0" shapeId="0" xr:uid="{837F5130-936A-4545-A5A5-7647DE6C5FB8}">
      <text>
        <r>
          <rPr>
            <sz val="9"/>
            <color rgb="FF000000"/>
            <rFont val="Tahoma"/>
            <family val="2"/>
          </rPr>
          <t>2a 2001 &amp; 2002</t>
        </r>
      </text>
    </comment>
    <comment ref="E197" authorId="0" shapeId="0" xr:uid="{BF84F48E-77AA-40FF-85B2-34F9442F3EFD}">
      <text>
        <r>
          <rPr>
            <sz val="9"/>
            <color rgb="FF000000"/>
            <rFont val="Tahoma"/>
            <family val="2"/>
          </rPr>
          <t>4</t>
        </r>
      </text>
    </comment>
    <comment ref="H197" authorId="0" shapeId="0" xr:uid="{11D442D8-9419-4161-84F4-43D65B1D1A53}">
      <text>
        <r>
          <rPr>
            <sz val="9"/>
            <color rgb="FF000000"/>
            <rFont val="Tahoma"/>
            <family val="2"/>
          </rPr>
          <t>4</t>
        </r>
      </text>
    </comment>
    <comment ref="K197" authorId="0" shapeId="0" xr:uid="{9C79C392-AC0D-4065-95E0-334A249FE9E5}">
      <text>
        <r>
          <rPr>
            <sz val="9"/>
            <color rgb="FF000000"/>
            <rFont val="Tahoma"/>
            <family val="2"/>
          </rPr>
          <t>4</t>
        </r>
      </text>
    </comment>
    <comment ref="H198" authorId="0" shapeId="0" xr:uid="{D1DEE9C6-7E29-4330-8CAF-8619D9CFEA4F}">
      <text>
        <r>
          <rPr>
            <sz val="9"/>
            <color rgb="FF000000"/>
            <rFont val="Tahoma"/>
            <family val="2"/>
          </rPr>
          <t>2a 2000 &amp; 2007</t>
        </r>
      </text>
    </comment>
    <comment ref="J198" authorId="0" shapeId="0" xr:uid="{D278E016-A3F0-4202-8E08-24CFEC2A3AD1}">
      <text>
        <r>
          <rPr>
            <sz val="9"/>
            <color rgb="FF000000"/>
            <rFont val="Tahoma"/>
            <family val="2"/>
          </rPr>
          <t>2a 2004 &amp; 2007</t>
        </r>
      </text>
    </comment>
    <comment ref="K198" authorId="0" shapeId="0" xr:uid="{C28C3AEC-A3CA-4374-80FC-E12128165767}">
      <text>
        <r>
          <rPr>
            <sz val="9"/>
            <color rgb="FF000000"/>
            <rFont val="Tahoma"/>
            <family val="2"/>
          </rPr>
          <t>2a 2000 &amp; 2007</t>
        </r>
      </text>
    </comment>
    <comment ref="M198" authorId="0" shapeId="0" xr:uid="{01A27522-1E2A-46AF-B0EC-044BBF0B04F3}">
      <text>
        <r>
          <rPr>
            <sz val="9"/>
            <color rgb="FF000000"/>
            <rFont val="Tahoma"/>
            <family val="2"/>
          </rPr>
          <t>2a 2004 &amp; 2007</t>
        </r>
      </text>
    </comment>
    <comment ref="N198" authorId="0" shapeId="0" xr:uid="{AD247EFF-91AC-442F-B97F-36758FB3EE6D}">
      <text>
        <r>
          <rPr>
            <sz val="9"/>
            <color rgb="FF000000"/>
            <rFont val="Tahoma"/>
            <family val="2"/>
          </rPr>
          <t>2a 2000 &amp; 2007</t>
        </r>
      </text>
    </comment>
    <comment ref="P198" authorId="0" shapeId="0" xr:uid="{F4228590-46CF-4C2F-A2A7-46E0BEDEC341}">
      <text>
        <r>
          <rPr>
            <sz val="9"/>
            <color rgb="FF000000"/>
            <rFont val="Tahoma"/>
            <family val="2"/>
          </rPr>
          <t>2a 2004 &amp; 2007</t>
        </r>
      </text>
    </comment>
    <comment ref="E200" authorId="0" shapeId="0" xr:uid="{844D8678-301C-4D99-A727-023F3DB789DE}">
      <text>
        <r>
          <rPr>
            <sz val="9"/>
            <color rgb="FF000000"/>
            <rFont val="Tahoma"/>
            <family val="2"/>
          </rPr>
          <t>4</t>
        </r>
      </text>
    </comment>
    <comment ref="H200" authorId="0" shapeId="0" xr:uid="{C10187C7-414E-4BB2-9342-6A17FF6D1EF2}">
      <text>
        <r>
          <rPr>
            <sz val="9"/>
            <color rgb="FF000000"/>
            <rFont val="Tahoma"/>
            <family val="2"/>
          </rPr>
          <t>4</t>
        </r>
      </text>
    </comment>
    <comment ref="M200" authorId="0" shapeId="0" xr:uid="{79D0628F-C830-4CB1-A6DF-5D62A6E088F1}">
      <text>
        <r>
          <rPr>
            <sz val="9"/>
            <color rgb="FF000000"/>
            <rFont val="Tahoma"/>
            <family val="2"/>
          </rPr>
          <t>2a 2005 &amp; 2009</t>
        </r>
      </text>
    </comment>
    <comment ref="E201" authorId="0" shapeId="0" xr:uid="{FA85D291-328D-406C-8EC7-A616781A1BB1}">
      <text>
        <r>
          <rPr>
            <sz val="9"/>
            <color rgb="FF000000"/>
            <rFont val="Tahoma"/>
            <family val="2"/>
          </rPr>
          <t>4</t>
        </r>
      </text>
    </comment>
    <comment ref="H201" authorId="0" shapeId="0" xr:uid="{F1CD4433-8102-4A73-AE0B-7A6C1249DA87}">
      <text>
        <r>
          <rPr>
            <sz val="9"/>
            <color rgb="FF000000"/>
            <rFont val="Tahoma"/>
            <family val="2"/>
          </rPr>
          <t>4</t>
        </r>
      </text>
    </comment>
    <comment ref="J201" authorId="0" shapeId="0" xr:uid="{D6B1656A-2C96-48A1-B57E-9E203DD181EC}">
      <text>
        <r>
          <rPr>
            <sz val="9"/>
            <color rgb="FF000000"/>
            <rFont val="Tahoma"/>
            <family val="2"/>
          </rPr>
          <t>2a 2003 &amp; 2006</t>
        </r>
      </text>
    </comment>
    <comment ref="K201" authorId="0" shapeId="0" xr:uid="{D73BD9F5-F64C-47E4-82D2-99D616A1B66F}">
      <text>
        <r>
          <rPr>
            <sz val="9"/>
            <color rgb="FF000000"/>
            <rFont val="Tahoma"/>
            <family val="2"/>
          </rPr>
          <t>4</t>
        </r>
      </text>
    </comment>
    <comment ref="M201" authorId="0" shapeId="0" xr:uid="{6494E76F-EFDD-44E0-8909-3954F13A5DEF}">
      <text>
        <r>
          <rPr>
            <sz val="9"/>
            <color rgb="FF000000"/>
            <rFont val="Tahoma"/>
            <family val="2"/>
          </rPr>
          <t>2a 2007 &amp; 2008</t>
        </r>
      </text>
    </comment>
    <comment ref="N201" authorId="0" shapeId="0" xr:uid="{AB493278-4016-43A0-95E2-B8D09BBCCB8C}">
      <text>
        <r>
          <rPr>
            <sz val="9"/>
            <color rgb="FF000000"/>
            <rFont val="Tahoma"/>
            <family val="2"/>
          </rPr>
          <t>4</t>
        </r>
      </text>
    </comment>
    <comment ref="P201" authorId="0" shapeId="0" xr:uid="{E2AF380B-62EB-406C-AD6A-D61A83B5B6C2}">
      <text>
        <r>
          <rPr>
            <sz val="9"/>
            <color rgb="FF000000"/>
            <rFont val="Tahoma"/>
            <family val="2"/>
          </rPr>
          <t>2a 2007 &amp; 2008</t>
        </r>
      </text>
    </comment>
    <comment ref="H202" authorId="0" shapeId="0" xr:uid="{60B36FD4-7A26-4C0D-9165-E48CF3DEBAFE}">
      <text>
        <r>
          <rPr>
            <sz val="9"/>
            <color rgb="FF000000"/>
            <rFont val="Tahoma"/>
            <family val="2"/>
          </rPr>
          <t>2a 2004 &amp; 2006</t>
        </r>
      </text>
    </comment>
    <comment ref="G204" authorId="0" shapeId="0" xr:uid="{7D294878-D52E-4D70-A523-F8B31D71B1BB}">
      <text>
        <r>
          <rPr>
            <sz val="9"/>
            <color rgb="FF000000"/>
            <rFont val="Tahoma"/>
            <family val="2"/>
          </rPr>
          <t>3</t>
        </r>
      </text>
    </comment>
    <comment ref="H204" authorId="0" shapeId="0" xr:uid="{C5B33F33-5938-44D6-9909-ED3BE9B0A59D}">
      <text>
        <r>
          <rPr>
            <sz val="9"/>
            <color rgb="FF000000"/>
            <rFont val="Tahoma"/>
            <family val="2"/>
          </rPr>
          <t>2a 2000 &amp; 2011</t>
        </r>
      </text>
    </comment>
    <comment ref="K204" authorId="0" shapeId="0" xr:uid="{15781156-D672-40F9-9C99-23258294AEA3}">
      <text>
        <r>
          <rPr>
            <sz val="9"/>
            <color rgb="FF000000"/>
            <rFont val="Tahoma"/>
            <family val="2"/>
          </rPr>
          <t>2a 2000 &amp; 2011</t>
        </r>
      </text>
    </comment>
    <comment ref="M204" authorId="0" shapeId="0" xr:uid="{86AC8488-205C-4375-BB01-4593571E1E32}">
      <text>
        <r>
          <rPr>
            <sz val="9"/>
            <color rgb="FF000000"/>
            <rFont val="Tahoma"/>
            <family val="2"/>
          </rPr>
          <t>2a 2005 &amp; 2011</t>
        </r>
      </text>
    </comment>
    <comment ref="G207" authorId="0" shapeId="0" xr:uid="{33516FE3-C0E7-4B93-8AC3-DBFE4EDC0083}">
      <text>
        <r>
          <rPr>
            <sz val="9"/>
            <color rgb="FF000000"/>
            <rFont val="Tahoma"/>
            <family val="2"/>
          </rPr>
          <t>3 CINDA</t>
        </r>
      </text>
    </comment>
    <comment ref="J207" authorId="0" shapeId="0" xr:uid="{A65371FE-1908-4D12-BA3C-AB3CDFFD0E8A}">
      <text>
        <r>
          <rPr>
            <sz val="9"/>
            <color rgb="FF000000"/>
            <rFont val="Tahoma"/>
            <family val="2"/>
          </rPr>
          <t>3 CINDA</t>
        </r>
      </text>
    </comment>
    <comment ref="M207" authorId="0" shapeId="0" xr:uid="{375D97FF-4962-4B24-85DD-EBB2816FB32C}">
      <text>
        <r>
          <rPr>
            <sz val="10"/>
            <color rgb="FF000000"/>
            <rFont val="Tahoma"/>
            <family val="2"/>
          </rPr>
          <t>2b 2009; 3 CINDA</t>
        </r>
      </text>
    </comment>
    <comment ref="E208" authorId="0" shapeId="0" xr:uid="{84D0A8D7-ED76-459C-99E0-3650BD7B904B}">
      <text>
        <r>
          <rPr>
            <sz val="9"/>
            <color rgb="FF000000"/>
            <rFont val="Tahoma"/>
            <family val="2"/>
          </rPr>
          <t>2b 2008</t>
        </r>
      </text>
    </comment>
    <comment ref="G208" authorId="0" shapeId="0" xr:uid="{3061B374-6A4A-4CCD-ACD0-B5B8AC1D631C}">
      <text>
        <r>
          <rPr>
            <sz val="9"/>
            <color rgb="FF000000"/>
            <rFont val="Tahoma"/>
            <family val="2"/>
          </rPr>
          <t>2b 2008</t>
        </r>
      </text>
    </comment>
    <comment ref="H208" authorId="0" shapeId="0" xr:uid="{1ACA7016-9CD1-4CC5-9C65-00151293EDD6}">
      <text>
        <r>
          <rPr>
            <sz val="9"/>
            <color rgb="FF000000"/>
            <rFont val="Tahoma"/>
            <family val="2"/>
          </rPr>
          <t>2b 2008</t>
        </r>
      </text>
    </comment>
    <comment ref="J208" authorId="0" shapeId="0" xr:uid="{B1314730-2F57-4737-A612-7A766DFFE092}">
      <text>
        <r>
          <rPr>
            <sz val="9"/>
            <color rgb="FF000000"/>
            <rFont val="Tahoma"/>
            <family val="2"/>
          </rPr>
          <t>2b 2008</t>
        </r>
      </text>
    </comment>
    <comment ref="K208" authorId="0" shapeId="0" xr:uid="{C78D07A6-3E4D-453A-855C-8F16B6DBB3B2}">
      <text>
        <r>
          <rPr>
            <sz val="9"/>
            <color rgb="FF000000"/>
            <rFont val="Tahoma"/>
            <family val="2"/>
          </rPr>
          <t>2b 2008</t>
        </r>
      </text>
    </comment>
    <comment ref="M208" authorId="0" shapeId="0" xr:uid="{92B6F110-25CD-4494-93FE-CBDCE794E301}">
      <text>
        <r>
          <rPr>
            <sz val="9"/>
            <color rgb="FF000000"/>
            <rFont val="Tahoma"/>
            <family val="2"/>
          </rPr>
          <t>2b 2008</t>
        </r>
      </text>
    </comment>
    <comment ref="E211" authorId="0" shapeId="0" xr:uid="{4B29C9D3-6E99-46D6-B177-94015BF65F68}">
      <text>
        <r>
          <rPr>
            <sz val="9"/>
            <color rgb="FF000000"/>
            <rFont val="Tahoma"/>
            <family val="2"/>
          </rPr>
          <t>2b 2007</t>
        </r>
      </text>
    </comment>
    <comment ref="G211" authorId="0" shapeId="0" xr:uid="{DD01D3EA-4B9C-4E46-90D1-A334451284B6}">
      <text>
        <r>
          <rPr>
            <sz val="9"/>
            <color rgb="FF000000"/>
            <rFont val="Tahoma"/>
            <family val="2"/>
          </rPr>
          <t>2b 2007</t>
        </r>
      </text>
    </comment>
    <comment ref="H211" authorId="0" shapeId="0" xr:uid="{235EEA1A-A1C5-4C47-86A5-1038E1DC448E}">
      <text>
        <r>
          <rPr>
            <sz val="9"/>
            <color rgb="FF000000"/>
            <rFont val="Tahoma"/>
            <family val="2"/>
          </rPr>
          <t>2b 2007</t>
        </r>
      </text>
    </comment>
    <comment ref="J211" authorId="0" shapeId="0" xr:uid="{FF653ACF-A8DA-4357-A749-CEAA641B5F7B}">
      <text>
        <r>
          <rPr>
            <sz val="9"/>
            <color rgb="FF000000"/>
            <rFont val="Tahoma"/>
            <family val="2"/>
          </rPr>
          <t>2b 2007</t>
        </r>
      </text>
    </comment>
    <comment ref="K211" authorId="0" shapeId="0" xr:uid="{7A23658A-09AE-4648-A552-DDEAE4861BDC}">
      <text>
        <r>
          <rPr>
            <sz val="9"/>
            <color rgb="FF000000"/>
            <rFont val="Tahoma"/>
            <family val="2"/>
          </rPr>
          <t>2b 2007</t>
        </r>
      </text>
    </comment>
    <comment ref="M211" authorId="0" shapeId="0" xr:uid="{4F6E8E6F-7EB3-42AD-9036-29C186C67764}">
      <text>
        <r>
          <rPr>
            <sz val="9"/>
            <color rgb="FF000000"/>
            <rFont val="Tahoma"/>
            <family val="2"/>
          </rPr>
          <t>2b 2007</t>
        </r>
      </text>
    </comment>
    <comment ref="G212" authorId="0" shapeId="0" xr:uid="{34AEE91F-DC2B-4C81-B958-B95360A43390}">
      <text>
        <r>
          <rPr>
            <sz val="9"/>
            <color rgb="FF000000"/>
            <rFont val="Tahoma"/>
            <family val="2"/>
          </rPr>
          <t>2a 2003 &amp; 2004</t>
        </r>
      </text>
    </comment>
    <comment ref="N212" authorId="1" shapeId="0" xr:uid="{DEAF77AE-7B56-4DFD-A1B0-BC5BFCFF64BE}">
      <text>
        <r>
          <rPr>
            <sz val="9"/>
            <color rgb="FF000000"/>
            <rFont val="Tahoma"/>
            <family val="2"/>
          </rPr>
          <t>2b 2012</t>
        </r>
      </text>
    </comment>
    <comment ref="P212" authorId="1" shapeId="0" xr:uid="{00ABFF85-E11D-4DEE-A899-075547790CE1}">
      <text>
        <r>
          <rPr>
            <sz val="9"/>
            <color rgb="FF000000"/>
            <rFont val="Tahoma"/>
            <family val="2"/>
          </rPr>
          <t>2b 2012</t>
        </r>
      </text>
    </comment>
    <comment ref="H214" authorId="0" shapeId="0" xr:uid="{D4943D55-5294-4902-B7A1-7D4274E669FB}">
      <text>
        <r>
          <rPr>
            <sz val="9"/>
            <color rgb="FF000000"/>
            <rFont val="Tahoma"/>
            <family val="2"/>
          </rPr>
          <t>2a 2003 &amp; 2008</t>
        </r>
      </text>
    </comment>
    <comment ref="J214" authorId="0" shapeId="0" xr:uid="{FE3BF957-5448-4CE4-A699-968BE1299B29}">
      <text>
        <r>
          <rPr>
            <sz val="9"/>
            <color rgb="FF000000"/>
            <rFont val="Tahoma"/>
            <family val="2"/>
          </rPr>
          <t>2a 2004 &amp; 2008</t>
        </r>
      </text>
    </comment>
    <comment ref="E218" authorId="0" shapeId="0" xr:uid="{F51DDF82-5AD1-4BDF-945E-C007B018F289}">
      <text>
        <r>
          <rPr>
            <sz val="9"/>
            <color rgb="FF000000"/>
            <rFont val="Tahoma"/>
            <family val="2"/>
          </rPr>
          <t>2a 1999 &amp; 2001</t>
        </r>
      </text>
    </comment>
    <comment ref="H218" authorId="0" shapeId="0" xr:uid="{BCEDBBB7-257F-45D2-B36F-19936FCA7318}">
      <text>
        <r>
          <rPr>
            <sz val="9"/>
            <color rgb="FF000000"/>
            <rFont val="Tahoma"/>
            <family val="2"/>
          </rPr>
          <t>2b 2001</t>
        </r>
      </text>
    </comment>
    <comment ref="J218" authorId="0" shapeId="0" xr:uid="{375BF470-0E33-4912-B856-4405BA77160A}">
      <text>
        <r>
          <rPr>
            <sz val="9"/>
            <color rgb="FF000000"/>
            <rFont val="Tahoma"/>
            <family val="2"/>
          </rPr>
          <t>2a 2001 &amp; 2002</t>
        </r>
      </text>
    </comment>
    <comment ref="K218" authorId="0" shapeId="0" xr:uid="{2A2C3FC4-F98F-40D0-9729-DCB4D73112FB}">
      <text>
        <r>
          <rPr>
            <sz val="9"/>
            <color rgb="FF000000"/>
            <rFont val="Tahoma"/>
            <family val="2"/>
          </rPr>
          <t>2b 2001</t>
        </r>
      </text>
    </comment>
    <comment ref="M218" authorId="0" shapeId="0" xr:uid="{1BEAA265-002A-40E7-B32A-2A6FB44DA371}">
      <text>
        <r>
          <rPr>
            <sz val="9"/>
            <color rgb="FF000000"/>
            <rFont val="Tahoma"/>
            <family val="2"/>
          </rPr>
          <t>2a 2001 &amp; 2002</t>
        </r>
      </text>
    </comment>
    <comment ref="N218" authorId="0" shapeId="0" xr:uid="{A35D58DE-188A-4E40-83DA-F9916F3E7F6E}">
      <text>
        <r>
          <rPr>
            <sz val="9"/>
            <color rgb="FF000000"/>
            <rFont val="Tahoma"/>
            <family val="2"/>
          </rPr>
          <t>2b 2001</t>
        </r>
      </text>
    </comment>
    <comment ref="P218" authorId="0" shapeId="0" xr:uid="{BFD477C0-A66C-422D-893A-9F84A031D763}">
      <text>
        <r>
          <rPr>
            <sz val="9"/>
            <color rgb="FF000000"/>
            <rFont val="Tahoma"/>
            <family val="2"/>
          </rPr>
          <t>2a 2001 &amp; 2002</t>
        </r>
      </text>
    </comment>
    <comment ref="E219" authorId="0" shapeId="0" xr:uid="{A9E93EDC-474C-46CA-B8CF-BCA3CEFBDBD8}">
      <text>
        <r>
          <rPr>
            <sz val="9"/>
            <color rgb="FF000000"/>
            <rFont val="Tahoma"/>
            <family val="2"/>
          </rPr>
          <t xml:space="preserve">2a 2005 &amp; 2009; </t>
        </r>
        <r>
          <rPr>
            <sz val="10"/>
            <color rgb="FF000000"/>
            <rFont val="Tahoma"/>
            <family val="2"/>
          </rPr>
          <t>3 CINDA</t>
        </r>
      </text>
    </comment>
    <comment ref="G219" authorId="0" shapeId="0" xr:uid="{E98B1C79-45B5-406D-AC95-379D49637677}">
      <text>
        <r>
          <rPr>
            <sz val="9"/>
            <color rgb="FF000000"/>
            <rFont val="Tahoma"/>
            <family val="2"/>
          </rPr>
          <t>2a 2002 &amp; 2003</t>
        </r>
      </text>
    </comment>
    <comment ref="H219" authorId="0" shapeId="0" xr:uid="{407B59D3-C2E5-4B38-BCC4-48CD87C7F22F}">
      <text>
        <r>
          <rPr>
            <sz val="9"/>
            <color rgb="FF000000"/>
            <rFont val="Tahoma"/>
            <family val="2"/>
          </rPr>
          <t>3 CINDA</t>
        </r>
      </text>
    </comment>
    <comment ref="J219" authorId="0" shapeId="0" xr:uid="{30C34E53-4238-43D2-80C3-6FBC2CADA0BC}">
      <text>
        <r>
          <rPr>
            <sz val="9"/>
            <color rgb="FF000000"/>
            <rFont val="Tahoma"/>
            <family val="2"/>
          </rPr>
          <t>3 CINDA</t>
        </r>
      </text>
    </comment>
    <comment ref="K219" authorId="0" shapeId="0" xr:uid="{E53B6AA4-894A-4B9B-83DE-FADA9B1D3EFE}">
      <text>
        <r>
          <rPr>
            <sz val="9"/>
            <color rgb="FF000000"/>
            <rFont val="Tahoma"/>
            <family val="2"/>
          </rPr>
          <t xml:space="preserve">2b 2009; </t>
        </r>
        <r>
          <rPr>
            <sz val="10"/>
            <color rgb="FF000000"/>
            <rFont val="Tahoma"/>
            <family val="2"/>
          </rPr>
          <t>3 CINDA</t>
        </r>
      </text>
    </comment>
    <comment ref="M219" authorId="0" shapeId="0" xr:uid="{9E1349B4-B0BC-4B79-B682-C4A676599495}">
      <text>
        <r>
          <rPr>
            <sz val="9"/>
            <color rgb="FF000000"/>
            <rFont val="Tahoma"/>
            <family val="2"/>
          </rPr>
          <t>2b 2009; 3 CINDA</t>
        </r>
      </text>
    </comment>
    <comment ref="N219" authorId="0" shapeId="0" xr:uid="{A4CE1117-0B38-47F2-AC33-008D8AD990FF}">
      <text>
        <r>
          <rPr>
            <sz val="9"/>
            <color rgb="FF000000"/>
            <rFont val="Tahoma"/>
            <family val="2"/>
          </rPr>
          <t>2b 2009; 3 CINDA</t>
        </r>
      </text>
    </comment>
    <comment ref="P219" authorId="0" shapeId="0" xr:uid="{DCFA7073-1C5B-4345-A095-4B4B4C14907D}">
      <text>
        <r>
          <rPr>
            <sz val="9"/>
            <color rgb="FF000000"/>
            <rFont val="Tahoma"/>
            <family val="2"/>
          </rPr>
          <t>2b 2009; 3 CINDA</t>
        </r>
      </text>
    </comment>
    <comment ref="E220" authorId="0" shapeId="0" xr:uid="{0DD8952A-304B-4E94-A155-4B4016CECDB1}">
      <text>
        <r>
          <rPr>
            <sz val="9"/>
            <color rgb="FF000000"/>
            <rFont val="Tahoma"/>
            <family val="2"/>
          </rPr>
          <t>2a 2002 &amp; 2005</t>
        </r>
      </text>
    </comment>
    <comment ref="E221" authorId="0" shapeId="0" xr:uid="{282BEDAE-0BB8-4DEB-944A-7C3887E58C50}">
      <text>
        <r>
          <rPr>
            <sz val="9"/>
            <color rgb="FF000000"/>
            <rFont val="Tahoma"/>
            <family val="2"/>
          </rPr>
          <t>1 OECD</t>
        </r>
      </text>
    </comment>
    <comment ref="G221" authorId="0" shapeId="0" xr:uid="{EF211F09-6509-46ED-B9D0-D603F234B77A}">
      <text>
        <r>
          <rPr>
            <sz val="9"/>
            <color rgb="FF000000"/>
            <rFont val="Tahoma"/>
            <family val="2"/>
          </rPr>
          <t>1 OECD</t>
        </r>
      </text>
    </comment>
    <comment ref="E222" authorId="0" shapeId="0" xr:uid="{9B316F4A-7FEE-4C65-949B-67DD6EE573EF}">
      <text>
        <r>
          <rPr>
            <sz val="9"/>
            <color rgb="FF000000"/>
            <rFont val="Tahoma"/>
            <family val="2"/>
          </rPr>
          <t>2a 2004 &amp; 2005</t>
        </r>
      </text>
    </comment>
    <comment ref="K222" authorId="0" shapeId="0" xr:uid="{90B0D7AB-0537-499B-AA86-080D668E240D}">
      <text>
        <r>
          <rPr>
            <sz val="9"/>
            <color rgb="FF000000"/>
            <rFont val="Tahoma"/>
            <family val="2"/>
          </rPr>
          <t>3 Censo Nacional Universitario</t>
        </r>
      </text>
    </comment>
    <comment ref="N222" authorId="1" shapeId="0" xr:uid="{7EEBFBAB-FD45-423C-B05D-1AA7CD2BC58C}">
      <text>
        <r>
          <rPr>
            <sz val="9"/>
            <color rgb="FF000000"/>
            <rFont val="Tahoma"/>
            <family val="2"/>
          </rPr>
          <t>2b 2016</t>
        </r>
      </text>
    </comment>
    <comment ref="P222" authorId="1" shapeId="0" xr:uid="{B5478F03-A5CF-4EE2-9424-8C6ECA449544}">
      <text>
        <r>
          <rPr>
            <sz val="9"/>
            <color rgb="FF000000"/>
            <rFont val="Tahoma"/>
            <family val="2"/>
          </rPr>
          <t>2b 2016</t>
        </r>
      </text>
    </comment>
    <comment ref="E223" authorId="0" shapeId="0" xr:uid="{1320C98E-2A81-4D40-9476-EFC3B5001F9F}">
      <text>
        <r>
          <rPr>
            <sz val="9"/>
            <color rgb="FF000000"/>
            <rFont val="Tahoma"/>
            <family val="2"/>
          </rPr>
          <t>2a 2005 &amp; 2007</t>
        </r>
      </text>
    </comment>
    <comment ref="G223" authorId="0" shapeId="0" xr:uid="{953E1ABE-53FC-44F4-B067-0CEBE5ECDCB3}">
      <text>
        <r>
          <rPr>
            <sz val="9"/>
            <color rgb="FF000000"/>
            <rFont val="Tahoma"/>
            <family val="2"/>
          </rPr>
          <t>2a 2005 &amp; 2007</t>
        </r>
      </text>
    </comment>
    <comment ref="H223" authorId="0" shapeId="0" xr:uid="{696445CC-4A0C-4E6F-83B6-AFD35D24414D}">
      <text>
        <r>
          <rPr>
            <sz val="9"/>
            <color rgb="FF000000"/>
            <rFont val="Tahoma"/>
            <family val="2"/>
          </rPr>
          <t>3 CINDA</t>
        </r>
      </text>
    </comment>
    <comment ref="J223" authorId="0" shapeId="0" xr:uid="{8D6565EB-86B8-4489-8B31-F53ECC2FA063}">
      <text>
        <r>
          <rPr>
            <sz val="9"/>
            <color rgb="FF000000"/>
            <rFont val="Tahoma"/>
            <family val="2"/>
          </rPr>
          <t>3 CINDA</t>
        </r>
      </text>
    </comment>
    <comment ref="E225" authorId="0" shapeId="0" xr:uid="{77872750-27FC-4755-B24C-7C682B203ED1}">
      <text>
        <r>
          <rPr>
            <sz val="9"/>
            <color rgb="FF000000"/>
            <rFont val="Tahoma"/>
            <family val="2"/>
          </rPr>
          <t>2a 2004 &amp; 2005</t>
        </r>
      </text>
    </comment>
    <comment ref="G225" authorId="0" shapeId="0" xr:uid="{E3474847-46DE-446E-AFB3-ED223E8E63CC}">
      <text>
        <r>
          <rPr>
            <sz val="9"/>
            <color rgb="FF000000"/>
            <rFont val="Tahoma"/>
            <family val="2"/>
          </rPr>
          <t>2a 2004 &amp; 2005</t>
        </r>
      </text>
    </comment>
    <comment ref="G227" authorId="0" shapeId="0" xr:uid="{4BCD23BB-2080-4A57-B4B1-2A22D280C00A}">
      <text>
        <r>
          <rPr>
            <sz val="9"/>
            <color rgb="FF000000"/>
            <rFont val="Tahoma"/>
            <family val="2"/>
          </rPr>
          <t>2b 2002</t>
        </r>
      </text>
    </comment>
    <comment ref="J227" authorId="0" shapeId="0" xr:uid="{DCEA9D79-C114-4A78-9716-0C6CBC1BC3EE}">
      <text>
        <r>
          <rPr>
            <sz val="9"/>
            <color rgb="FF000000"/>
            <rFont val="Tahoma"/>
            <family val="2"/>
          </rPr>
          <t>2b 2002</t>
        </r>
      </text>
    </comment>
    <comment ref="M227" authorId="0" shapeId="0" xr:uid="{216AFE86-B829-4DB6-8BFF-4C77260DAD92}">
      <text>
        <r>
          <rPr>
            <sz val="9"/>
            <color rgb="FF000000"/>
            <rFont val="Tahoma"/>
            <family val="2"/>
          </rPr>
          <t>2b 2002</t>
        </r>
      </text>
    </comment>
    <comment ref="P227" authorId="0" shapeId="0" xr:uid="{8199A20A-DAC6-44B8-A590-97A55DD53B1B}">
      <text>
        <r>
          <rPr>
            <sz val="9"/>
            <color rgb="FF000000"/>
            <rFont val="Tahoma"/>
            <family val="2"/>
          </rPr>
          <t>2b 2002</t>
        </r>
      </text>
    </comment>
    <comment ref="H228" authorId="0" shapeId="0" xr:uid="{8B52F250-293C-4E59-8094-9226E44AF090}">
      <text>
        <r>
          <rPr>
            <sz val="9"/>
            <color rgb="FF000000"/>
            <rFont val="Tahoma"/>
            <family val="2"/>
          </rPr>
          <t>2b 2004</t>
        </r>
      </text>
    </comment>
    <comment ref="J228" authorId="0" shapeId="0" xr:uid="{5EF4CDEB-B3B1-43A1-A537-0AD7C9A66B1F}">
      <text>
        <r>
          <rPr>
            <sz val="9"/>
            <color rgb="FF000000"/>
            <rFont val="Tahoma"/>
            <family val="2"/>
          </rPr>
          <t>2a 2003 &amp; 2004</t>
        </r>
      </text>
    </comment>
    <comment ref="K228" authorId="0" shapeId="0" xr:uid="{A2827E3E-0AB5-4F8E-B6A5-212D571B2670}">
      <text>
        <r>
          <rPr>
            <sz val="9"/>
            <color rgb="FF000000"/>
            <rFont val="Tahoma"/>
            <family val="2"/>
          </rPr>
          <t>2b 2004</t>
        </r>
      </text>
    </comment>
    <comment ref="M228" authorId="0" shapeId="0" xr:uid="{BFFCD35E-20BF-4A23-B87B-C81BBF126C16}">
      <text>
        <r>
          <rPr>
            <sz val="9"/>
            <color rgb="FF000000"/>
            <rFont val="Tahoma"/>
            <family val="2"/>
          </rPr>
          <t>2a 2003 &amp; 2004</t>
        </r>
      </text>
    </comment>
    <comment ref="N228" authorId="0" shapeId="0" xr:uid="{D72195C8-B527-465F-8052-E8FC11275C56}">
      <text>
        <r>
          <rPr>
            <sz val="9"/>
            <color rgb="FF000000"/>
            <rFont val="Tahoma"/>
            <family val="2"/>
          </rPr>
          <t>2b 2004</t>
        </r>
      </text>
    </comment>
    <comment ref="P228" authorId="0" shapeId="0" xr:uid="{F6DB2529-33A3-4532-AE34-359A6B4B6EAA}">
      <text>
        <r>
          <rPr>
            <sz val="9"/>
            <color rgb="FF000000"/>
            <rFont val="Tahoma"/>
            <family val="2"/>
          </rPr>
          <t>2a 2003 &amp; 2004</t>
        </r>
      </text>
    </comment>
    <comment ref="E229" authorId="0" shapeId="0" xr:uid="{0F22CA2E-00FC-4B19-89B9-8C44B763BC61}">
      <text>
        <r>
          <rPr>
            <sz val="9"/>
            <color rgb="FF000000"/>
            <rFont val="Tahoma"/>
            <family val="2"/>
          </rPr>
          <t>4</t>
        </r>
      </text>
    </comment>
    <comment ref="H229" authorId="0" shapeId="0" xr:uid="{A35CDA47-1054-4D8E-85A5-6332C8EBB49F}">
      <text>
        <r>
          <rPr>
            <sz val="9"/>
            <color rgb="FF000000"/>
            <rFont val="Tahoma"/>
            <family val="2"/>
          </rPr>
          <t>4</t>
        </r>
      </text>
    </comment>
    <comment ref="E230" authorId="0" shapeId="0" xr:uid="{8011A902-15C4-4F31-87AE-6177612D4455}">
      <text>
        <r>
          <rPr>
            <sz val="9"/>
            <color rgb="FF000000"/>
            <rFont val="Tahoma"/>
            <family val="2"/>
          </rPr>
          <t>2a 2001 &amp; 2002</t>
        </r>
      </text>
    </comment>
    <comment ref="H231" authorId="0" shapeId="0" xr:uid="{746F9218-2033-4EBE-812B-D82E42C2ADBE}">
      <text>
        <r>
          <rPr>
            <sz val="9"/>
            <color rgb="FF000000"/>
            <rFont val="Tahoma"/>
            <family val="2"/>
          </rPr>
          <t>2a 2004 &amp; 2008</t>
        </r>
      </text>
    </comment>
    <comment ref="J231" authorId="0" shapeId="0" xr:uid="{E57C4354-9786-4078-AE26-A1660B9D60BE}">
      <text>
        <r>
          <rPr>
            <sz val="9"/>
            <color rgb="FF000000"/>
            <rFont val="Tahoma"/>
            <family val="2"/>
          </rPr>
          <t>2a 2004 &amp; 2008</t>
        </r>
      </text>
    </comment>
    <comment ref="K231" authorId="0" shapeId="0" xr:uid="{FABC93D6-445C-4F79-9BEC-B53AB11A5B0D}">
      <text>
        <r>
          <rPr>
            <sz val="9"/>
            <color rgb="FF000000"/>
            <rFont val="Tahoma"/>
            <family val="2"/>
          </rPr>
          <t>2a 2008 &amp; 2009</t>
        </r>
      </text>
    </comment>
    <comment ref="M231" authorId="0" shapeId="0" xr:uid="{49165AD1-5396-4635-8684-CF7A0618CB44}">
      <text>
        <r>
          <rPr>
            <sz val="9"/>
            <color rgb="FF000000"/>
            <rFont val="Tahoma"/>
            <family val="2"/>
          </rPr>
          <t>2a 2008 &amp; 2009</t>
        </r>
      </text>
    </comment>
    <comment ref="N231" authorId="0" shapeId="0" xr:uid="{A7CA45E2-DF2A-416B-8A79-B11BD5990FDD}">
      <text>
        <r>
          <rPr>
            <sz val="9"/>
            <color rgb="FF000000"/>
            <rFont val="Tahoma"/>
            <family val="2"/>
          </rPr>
          <t>2a 2008 &amp; 2009</t>
        </r>
      </text>
    </comment>
    <comment ref="P231" authorId="0" shapeId="0" xr:uid="{DB2CE75E-04B9-4454-AF0E-E2D4E1B8A433}">
      <text>
        <r>
          <rPr>
            <sz val="9"/>
            <color rgb="FF000000"/>
            <rFont val="Tahoma"/>
            <family val="2"/>
          </rPr>
          <t>2a 2008 &amp; 2009</t>
        </r>
      </text>
    </comment>
  </commentList>
</comments>
</file>

<file path=xl/sharedStrings.xml><?xml version="1.0" encoding="utf-8"?>
<sst xmlns="http://schemas.openxmlformats.org/spreadsheetml/2006/main" count="552" uniqueCount="241">
  <si>
    <t>Regions 
(7)</t>
  </si>
  <si>
    <t>Countries 
(210 entries)</t>
  </si>
  <si>
    <t>Private %</t>
  </si>
  <si>
    <t>Private 2000</t>
  </si>
  <si>
    <t>Total 2000</t>
  </si>
  <si>
    <t>Private 2005</t>
  </si>
  <si>
    <t>Total 2005</t>
  </si>
  <si>
    <t>Private 2010</t>
  </si>
  <si>
    <t>Total 2010</t>
  </si>
  <si>
    <t>Private 2015</t>
  </si>
  <si>
    <t>Total 2015</t>
  </si>
  <si>
    <t>Global</t>
  </si>
  <si>
    <t>Private/Total
(All countries)</t>
  </si>
  <si>
    <t>Angola</t>
  </si>
  <si>
    <t>Benin</t>
  </si>
  <si>
    <t>Botswana</t>
  </si>
  <si>
    <t>Burkina Faso</t>
  </si>
  <si>
    <t>Burundi</t>
  </si>
  <si>
    <t>Cameroon</t>
  </si>
  <si>
    <t>Cape Verde</t>
  </si>
  <si>
    <t>Central African Republic</t>
  </si>
  <si>
    <t>Chad</t>
  </si>
  <si>
    <t>Comoros</t>
  </si>
  <si>
    <t>Congo</t>
  </si>
  <si>
    <t>Cote d'Ivoire</t>
  </si>
  <si>
    <t>Democratic Republic of the Congo</t>
  </si>
  <si>
    <t>Equatorial Guinea</t>
  </si>
  <si>
    <t>NA</t>
  </si>
  <si>
    <t>Eritrea</t>
  </si>
  <si>
    <t>Ethiopia</t>
  </si>
  <si>
    <t>Gabon</t>
  </si>
  <si>
    <t>Gambia</t>
  </si>
  <si>
    <t>Ghana</t>
  </si>
  <si>
    <t>Guinea</t>
  </si>
  <si>
    <t>Guinea-Bissau</t>
  </si>
  <si>
    <t>Kenya</t>
  </si>
  <si>
    <t>Lesotho</t>
  </si>
  <si>
    <t>Liberia</t>
  </si>
  <si>
    <t>Madagascar</t>
  </si>
  <si>
    <t>Malawi</t>
  </si>
  <si>
    <t>Mali</t>
  </si>
  <si>
    <t>Mauritius</t>
  </si>
  <si>
    <t>Mozambique</t>
  </si>
  <si>
    <t>Namibia</t>
  </si>
  <si>
    <t>Niger</t>
  </si>
  <si>
    <t>Nigeria</t>
  </si>
  <si>
    <t>Rwanda</t>
  </si>
  <si>
    <t>Sao Tome and Principe</t>
  </si>
  <si>
    <t>Senegal</t>
  </si>
  <si>
    <t>Seychelles</t>
  </si>
  <si>
    <t>Sierra Leone</t>
  </si>
  <si>
    <t>Somalia</t>
  </si>
  <si>
    <t>South Africa</t>
  </si>
  <si>
    <t>Swaziland</t>
  </si>
  <si>
    <t>Tanzania</t>
  </si>
  <si>
    <t>Togo</t>
  </si>
  <si>
    <t>Uganda</t>
  </si>
  <si>
    <t>Zambia</t>
  </si>
  <si>
    <t>Zimbabwe</t>
  </si>
  <si>
    <t>Algeria</t>
  </si>
  <si>
    <t>Bahrain</t>
  </si>
  <si>
    <t>Djibouti</t>
  </si>
  <si>
    <t>Egypt</t>
  </si>
  <si>
    <t>Iraq</t>
  </si>
  <si>
    <t>Jordan</t>
  </si>
  <si>
    <t>Kuwait</t>
  </si>
  <si>
    <t>Lebanon</t>
  </si>
  <si>
    <t>Libya</t>
  </si>
  <si>
    <t>Mauritania</t>
  </si>
  <si>
    <t>Morocco</t>
  </si>
  <si>
    <t>Oman</t>
  </si>
  <si>
    <t>Qatar</t>
  </si>
  <si>
    <t>Saudi Arabia</t>
  </si>
  <si>
    <t>Sudan (pre-secession)</t>
  </si>
  <si>
    <t>Syrian Arab Republic</t>
  </si>
  <si>
    <t>Tunisia</t>
  </si>
  <si>
    <t>United Arab Emirates</t>
  </si>
  <si>
    <t>West Bank and Gaza</t>
  </si>
  <si>
    <t>Yemen</t>
  </si>
  <si>
    <t>Private/Total
(Whole region)</t>
  </si>
  <si>
    <t>Armenia</t>
  </si>
  <si>
    <t>Azerbaijan</t>
  </si>
  <si>
    <t>Georgia</t>
  </si>
  <si>
    <t>Iran (Islamic Republic of)</t>
  </si>
  <si>
    <t>Kazakhstan</t>
  </si>
  <si>
    <t>Kyrgyzstan</t>
  </si>
  <si>
    <t>Mongolia</t>
  </si>
  <si>
    <t>Tajikistan</t>
  </si>
  <si>
    <t>Turkmenistan</t>
  </si>
  <si>
    <t>Uzbekistan</t>
  </si>
  <si>
    <t>China</t>
  </si>
  <si>
    <t>China, Hong Kong Special Administrative Region</t>
  </si>
  <si>
    <t>China, Macao Special Administrative Region</t>
  </si>
  <si>
    <t>Democratic People's Republic of Korea</t>
  </si>
  <si>
    <t>Japan</t>
  </si>
  <si>
    <t>Republic of Korea</t>
  </si>
  <si>
    <t>Cook Islands</t>
  </si>
  <si>
    <t>Fiji</t>
  </si>
  <si>
    <t>Kiribati</t>
  </si>
  <si>
    <t>Marshall Islands</t>
  </si>
  <si>
    <t>Micronesia (Federated States of)</t>
  </si>
  <si>
    <t>Nauru</t>
  </si>
  <si>
    <t>Niue</t>
  </si>
  <si>
    <t>Palau</t>
  </si>
  <si>
    <t>Papua New Guinea</t>
  </si>
  <si>
    <t>Samoa</t>
  </si>
  <si>
    <t>Solomon Islands</t>
  </si>
  <si>
    <t>Timor-Leste</t>
  </si>
  <si>
    <t>Tonga</t>
  </si>
  <si>
    <t>Tuvalu</t>
  </si>
  <si>
    <t>Vanuatu</t>
  </si>
  <si>
    <t>Afghanistan</t>
  </si>
  <si>
    <t>Bangladesh</t>
  </si>
  <si>
    <t>Bhutan</t>
  </si>
  <si>
    <t>India</t>
  </si>
  <si>
    <t>Maldives</t>
  </si>
  <si>
    <t>Nepal</t>
  </si>
  <si>
    <t>Pakistan</t>
  </si>
  <si>
    <t>Sri Lanka</t>
  </si>
  <si>
    <t>Brunei Darussalam</t>
  </si>
  <si>
    <t>Cambodia</t>
  </si>
  <si>
    <t>Indonesia</t>
  </si>
  <si>
    <t>Lao People's Democratic Republic</t>
  </si>
  <si>
    <t>Malaysia</t>
  </si>
  <si>
    <t>Myanmar</t>
  </si>
  <si>
    <t>Philippines</t>
  </si>
  <si>
    <t>Singapore</t>
  </si>
  <si>
    <t>Thailand</t>
  </si>
  <si>
    <t>Viet Nam</t>
  </si>
  <si>
    <t>Australia</t>
  </si>
  <si>
    <t>Canada</t>
  </si>
  <si>
    <t>New Zealand</t>
  </si>
  <si>
    <t>Tokelau (territory of New Zealand)</t>
  </si>
  <si>
    <t>Albania</t>
  </si>
  <si>
    <t>Belarus</t>
  </si>
  <si>
    <t>Bosnia and Herzegovina</t>
  </si>
  <si>
    <t>Bulgaria</t>
  </si>
  <si>
    <t>Croatia</t>
  </si>
  <si>
    <t>Czech Republic</t>
  </si>
  <si>
    <t>Estonia</t>
  </si>
  <si>
    <t>Hungary</t>
  </si>
  <si>
    <t>Kosovo</t>
  </si>
  <si>
    <t>Latvia</t>
  </si>
  <si>
    <t>Lithuania</t>
  </si>
  <si>
    <t>Montenegro</t>
  </si>
  <si>
    <t>Poland</t>
  </si>
  <si>
    <t>Republic of Moldova</t>
  </si>
  <si>
    <t>Romania</t>
  </si>
  <si>
    <t>Russian Federation</t>
  </si>
  <si>
    <t>Serbia</t>
  </si>
  <si>
    <t>Slovakia</t>
  </si>
  <si>
    <t>Slovenia</t>
  </si>
  <si>
    <t>The former Yugoslav Republic of Macedonia</t>
  </si>
  <si>
    <t>Turkey</t>
  </si>
  <si>
    <t>Ukraine</t>
  </si>
  <si>
    <t>Andorra</t>
  </si>
  <si>
    <t>Austria</t>
  </si>
  <si>
    <t>Belgium</t>
  </si>
  <si>
    <t>Cyprus</t>
  </si>
  <si>
    <t>Denmark</t>
  </si>
  <si>
    <t>Finland</t>
  </si>
  <si>
    <t>France</t>
  </si>
  <si>
    <t>Germany</t>
  </si>
  <si>
    <t>Gibraltar</t>
  </si>
  <si>
    <t>Greece</t>
  </si>
  <si>
    <t>Holy See</t>
  </si>
  <si>
    <t>Iceland</t>
  </si>
  <si>
    <t>Ireland</t>
  </si>
  <si>
    <t>Israel</t>
  </si>
  <si>
    <t>Italy</t>
  </si>
  <si>
    <t>Liechtenstein</t>
  </si>
  <si>
    <t>Luxembourg</t>
  </si>
  <si>
    <t>Malta</t>
  </si>
  <si>
    <t>Monaco</t>
  </si>
  <si>
    <t>Netherlands</t>
  </si>
  <si>
    <t>Norway</t>
  </si>
  <si>
    <t>Portugal</t>
  </si>
  <si>
    <t>San Marino</t>
  </si>
  <si>
    <t>Spain</t>
  </si>
  <si>
    <t>Sweden</t>
  </si>
  <si>
    <t>Switzerland</t>
  </si>
  <si>
    <t>United Kingdom</t>
  </si>
  <si>
    <t>Anguilla</t>
  </si>
  <si>
    <t>Antigua and Barbuda</t>
  </si>
  <si>
    <t>Argentina</t>
  </si>
  <si>
    <t>Aruba</t>
  </si>
  <si>
    <t>Bahamas</t>
  </si>
  <si>
    <t>Barbados</t>
  </si>
  <si>
    <t>Belize</t>
  </si>
  <si>
    <t>Bermuda</t>
  </si>
  <si>
    <t>Bolivia</t>
  </si>
  <si>
    <t>Brazil</t>
  </si>
  <si>
    <t>British Virgin Islands</t>
  </si>
  <si>
    <t>Cayman Islands</t>
  </si>
  <si>
    <t>Chile</t>
  </si>
  <si>
    <t>Colombia</t>
  </si>
  <si>
    <t>Costa Rica</t>
  </si>
  <si>
    <t>Cuba</t>
  </si>
  <si>
    <t>Dominica</t>
  </si>
  <si>
    <t>Dominican Republic</t>
  </si>
  <si>
    <t>Ecuador</t>
  </si>
  <si>
    <t>El Salvador</t>
  </si>
  <si>
    <t>Grenada</t>
  </si>
  <si>
    <t>Guatemala</t>
  </si>
  <si>
    <t>Guyana</t>
  </si>
  <si>
    <t>Haiti</t>
  </si>
  <si>
    <t>Honduras</t>
  </si>
  <si>
    <t>Jamaica</t>
  </si>
  <si>
    <t>Mexico</t>
  </si>
  <si>
    <t>Montserrat</t>
  </si>
  <si>
    <t>Netherlands Antilles</t>
  </si>
  <si>
    <t>Nicaragua</t>
  </si>
  <si>
    <t>Panama</t>
  </si>
  <si>
    <t>Paraguay</t>
  </si>
  <si>
    <t>Peru</t>
  </si>
  <si>
    <t>Puerto Rico</t>
  </si>
  <si>
    <t>Saint Kitts and Nevis</t>
  </si>
  <si>
    <t>Saint Lucia</t>
  </si>
  <si>
    <t>Saint Vincent and the Grenadines</t>
  </si>
  <si>
    <t>Suriname</t>
  </si>
  <si>
    <t>Trinidad and Tobago</t>
  </si>
  <si>
    <t>Turks and Caicos Islands</t>
  </si>
  <si>
    <t>Uruguay</t>
  </si>
  <si>
    <t>Venezuela</t>
  </si>
  <si>
    <t>United States</t>
  </si>
  <si>
    <r>
      <rPr>
        <b/>
        <sz val="10"/>
        <rFont val="Times New Roman"/>
        <family val="1"/>
      </rPr>
      <t>Africa (Sub-Saharan)</t>
    </r>
    <r>
      <rPr>
        <sz val="10"/>
        <rFont val="Times New Roman"/>
        <family val="1"/>
      </rPr>
      <t xml:space="preserve">
(45 entries)</t>
    </r>
  </si>
  <si>
    <r>
      <rPr>
        <b/>
        <sz val="10"/>
        <rFont val="Times New Roman"/>
        <family val="1"/>
      </rPr>
      <t xml:space="preserve">Arab States </t>
    </r>
    <r>
      <rPr>
        <sz val="10"/>
        <rFont val="Times New Roman"/>
        <family val="1"/>
      </rPr>
      <t xml:space="preserve">
(20 entries)</t>
    </r>
  </si>
  <si>
    <r>
      <rPr>
        <b/>
        <sz val="10"/>
        <rFont val="Times New Roman"/>
        <family val="1"/>
      </rPr>
      <t>Asia</t>
    </r>
    <r>
      <rPr>
        <sz val="10"/>
        <rFont val="Times New Roman"/>
        <family val="1"/>
      </rPr>
      <t xml:space="preserve">
(5 sub-regions)</t>
    </r>
  </si>
  <si>
    <r>
      <rPr>
        <b/>
        <sz val="10"/>
        <rFont val="Times New Roman"/>
        <family val="1"/>
      </rPr>
      <t>1. Central and Western Asia</t>
    </r>
    <r>
      <rPr>
        <sz val="10"/>
        <rFont val="Times New Roman"/>
        <family val="1"/>
      </rPr>
      <t xml:space="preserve">
(10 entries)</t>
    </r>
  </si>
  <si>
    <r>
      <rPr>
        <b/>
        <sz val="10"/>
        <rFont val="Times New Roman"/>
        <family val="1"/>
      </rPr>
      <t xml:space="preserve">2. East Asia </t>
    </r>
    <r>
      <rPr>
        <sz val="10"/>
        <rFont val="Times New Roman"/>
        <family val="1"/>
      </rPr>
      <t xml:space="preserve">
(6 entries)</t>
    </r>
  </si>
  <si>
    <r>
      <rPr>
        <b/>
        <sz val="10"/>
        <rFont val="Times New Roman"/>
        <family val="1"/>
      </rPr>
      <t>3. Pacific Island Countries</t>
    </r>
    <r>
      <rPr>
        <sz val="10"/>
        <rFont val="Times New Roman"/>
        <family val="1"/>
      </rPr>
      <t xml:space="preserve">
(15 entries)</t>
    </r>
  </si>
  <si>
    <r>
      <rPr>
        <b/>
        <sz val="10"/>
        <rFont val="Times New Roman"/>
        <family val="1"/>
      </rPr>
      <t>4. South Asia</t>
    </r>
    <r>
      <rPr>
        <sz val="10"/>
        <rFont val="Times New Roman"/>
        <family val="1"/>
      </rPr>
      <t xml:space="preserve">
(8 entries)</t>
    </r>
  </si>
  <si>
    <r>
      <rPr>
        <b/>
        <sz val="10"/>
        <rFont val="Times New Roman"/>
        <family val="1"/>
      </rPr>
      <t>5. Southeast Asia</t>
    </r>
    <r>
      <rPr>
        <sz val="10"/>
        <rFont val="Times New Roman"/>
        <family val="1"/>
      </rPr>
      <t xml:space="preserve">
(10 entries)</t>
    </r>
  </si>
  <si>
    <r>
      <rPr>
        <b/>
        <sz val="10"/>
        <rFont val="Times New Roman"/>
        <family val="1"/>
      </rPr>
      <t>Commonwealth (British, Developed)</t>
    </r>
    <r>
      <rPr>
        <sz val="10"/>
        <rFont val="Times New Roman"/>
        <family val="1"/>
      </rPr>
      <t xml:space="preserve">
(4 entries)</t>
    </r>
  </si>
  <si>
    <r>
      <rPr>
        <b/>
        <sz val="10"/>
        <rFont val="Times New Roman"/>
        <family val="1"/>
      </rPr>
      <t>Europe</t>
    </r>
    <r>
      <rPr>
        <sz val="10"/>
        <rFont val="Times New Roman"/>
        <family val="1"/>
      </rPr>
      <t xml:space="preserve">
(2 sub-regions)</t>
    </r>
  </si>
  <si>
    <r>
      <rPr>
        <b/>
        <sz val="10"/>
        <rFont val="Times New Roman"/>
        <family val="1"/>
      </rPr>
      <t xml:space="preserve">1. Central and Eastern Europe </t>
    </r>
    <r>
      <rPr>
        <sz val="10"/>
        <rFont val="Times New Roman"/>
        <family val="1"/>
      </rPr>
      <t xml:space="preserve">
(22 entries)</t>
    </r>
  </si>
  <si>
    <r>
      <rPr>
        <b/>
        <sz val="10"/>
        <rFont val="Times New Roman"/>
        <family val="1"/>
      </rPr>
      <t>2. Western Europe</t>
    </r>
    <r>
      <rPr>
        <sz val="10"/>
        <rFont val="Times New Roman"/>
        <family val="1"/>
      </rPr>
      <t xml:space="preserve">
(27 entries)</t>
    </r>
  </si>
  <si>
    <r>
      <rPr>
        <b/>
        <sz val="10"/>
        <rFont val="Times New Roman"/>
        <family val="1"/>
      </rPr>
      <t>Latin America and the Caribbean</t>
    </r>
    <r>
      <rPr>
        <sz val="10"/>
        <rFont val="Times New Roman"/>
        <family val="1"/>
      </rPr>
      <t xml:space="preserve">
(42 entries)</t>
    </r>
  </si>
  <si>
    <r>
      <t xml:space="preserve">United States
</t>
    </r>
    <r>
      <rPr>
        <sz val="10"/>
        <rFont val="Times New Roman"/>
        <family val="1"/>
      </rPr>
      <t>(1 entry)</t>
    </r>
  </si>
  <si>
    <t>Also see: https://prophe.org/en/download/guide-prophe-enrollment-dataset-2000-2015/</t>
  </si>
  <si>
    <t>Country, regional, and global private and total higher education enrollment, 2000–2015.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</si>
</sst>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_(* \(#,##0\);_(* &quot;-&quot;??_);_(@_)"/>
    <numFmt numFmtId="166" formatCode="_(* #,##0.0_);_(* \(#,##0.0\);_(* &quot;-&quot;??_);_(@_)"/>
    <numFmt numFmtId="167" formatCode="_-* #,##0.0000_-;\-* #,##0.0000_-;_-* &quot;-&quot;??_-;_-@_-"/>
  </numFmts>
  <fonts count="15" x14ac:knownFonts="1">
    <font>
      <sz val="10"/>
      <color theme="1"/>
      <name val="Tahoma"/>
      <family val="2"/>
    </font>
    <font>
      <sz val="10"/>
      <color theme="1"/>
      <name val="Tahoma"/>
      <family val="2"/>
    </font>
    <font>
      <sz val="10"/>
      <color rgb="FF006100"/>
      <name val="Tahoma"/>
      <family val="2"/>
    </font>
    <font>
      <sz val="10"/>
      <color theme="1"/>
      <name val="Times New Roman"/>
      <family val="1"/>
    </font>
    <font>
      <sz val="10"/>
      <name val="Times New Roman"/>
      <family val="1"/>
    </font>
    <font>
      <sz val="10"/>
      <color theme="0"/>
      <name val="Times New Roman"/>
      <family val="1"/>
    </font>
    <font>
      <b/>
      <sz val="10"/>
      <name val="Times New Roman"/>
      <family val="1"/>
    </font>
    <font>
      <sz val="10"/>
      <color theme="0" tint="-0.499984740745262"/>
      <name val="Times New Roman"/>
      <family val="1"/>
    </font>
    <font>
      <b/>
      <sz val="10"/>
      <color theme="1"/>
      <name val="Times New Roman"/>
      <family val="1"/>
    </font>
    <font>
      <sz val="10"/>
      <color theme="1"/>
      <name val="Tahoma"/>
      <family val="1"/>
    </font>
    <font>
      <sz val="9"/>
      <color rgb="FF000000"/>
      <name val="Tahoma"/>
      <family val="2"/>
    </font>
    <font>
      <sz val="10"/>
      <color rgb="FF000000"/>
      <name val="Calibri"/>
      <family val="2"/>
    </font>
    <font>
      <sz val="10"/>
      <color rgb="FF000000"/>
      <name val="Tahoma"/>
      <family val="2"/>
    </font>
    <font>
      <i/>
      <sz val="18"/>
      <color theme="1"/>
      <name val="Times New Roman"/>
      <family val="1"/>
    </font>
    <font>
      <b/>
      <i/>
      <sz val="18"/>
      <color theme="1"/>
      <name val="Times New Roman"/>
      <family val="1"/>
    </font>
  </fonts>
  <fills count="11">
    <fill>
      <patternFill patternType="none"/>
    </fill>
    <fill>
      <patternFill patternType="gray125"/>
    </fill>
    <fill>
      <patternFill patternType="solid">
        <fgColor rgb="FFC6EFCE"/>
      </patternFill>
    </fill>
    <fill>
      <patternFill patternType="solid">
        <fgColor theme="9" tint="-0.249977111117893"/>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top style="thin">
        <color indexed="64"/>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88">
    <xf numFmtId="0" fontId="0" fillId="0" borderId="0" xfId="0"/>
    <xf numFmtId="0" fontId="3" fillId="0" borderId="0" xfId="0" applyFont="1"/>
    <xf numFmtId="0" fontId="3" fillId="0" borderId="0" xfId="0" applyFont="1" applyAlignment="1">
      <alignment vertical="center"/>
    </xf>
    <xf numFmtId="164" fontId="6" fillId="0" borderId="4"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164" fontId="6" fillId="8" borderId="7" xfId="1" applyNumberFormat="1" applyFont="1" applyFill="1" applyBorder="1" applyAlignment="1">
      <alignment horizontal="right" vertical="center"/>
    </xf>
    <xf numFmtId="165" fontId="6" fillId="8" borderId="0" xfId="1" applyNumberFormat="1" applyFont="1" applyFill="1" applyBorder="1" applyAlignment="1">
      <alignment horizontal="right" vertical="center" wrapText="1"/>
    </xf>
    <xf numFmtId="165" fontId="6" fillId="8" borderId="8" xfId="1" applyNumberFormat="1" applyFont="1" applyFill="1" applyBorder="1" applyAlignment="1">
      <alignment horizontal="right" vertical="center" wrapText="1"/>
    </xf>
    <xf numFmtId="164" fontId="6" fillId="8" borderId="0" xfId="0" applyNumberFormat="1" applyFont="1" applyFill="1" applyAlignment="1">
      <alignment horizontal="right" vertical="center" wrapText="1"/>
    </xf>
    <xf numFmtId="165" fontId="6" fillId="8" borderId="0" xfId="1" applyNumberFormat="1" applyFont="1" applyFill="1" applyBorder="1" applyAlignment="1">
      <alignment horizontal="right" vertical="center"/>
    </xf>
    <xf numFmtId="165" fontId="6" fillId="8" borderId="8" xfId="1" applyNumberFormat="1" applyFont="1" applyFill="1" applyBorder="1" applyAlignment="1">
      <alignment horizontal="right" vertical="center"/>
    </xf>
    <xf numFmtId="164" fontId="4" fillId="0" borderId="0" xfId="0" applyNumberFormat="1" applyFont="1" applyAlignment="1">
      <alignment horizontal="right"/>
    </xf>
    <xf numFmtId="165" fontId="4" fillId="0" borderId="0" xfId="0" applyNumberFormat="1" applyFont="1" applyAlignment="1">
      <alignment horizontal="right" vertical="center"/>
    </xf>
    <xf numFmtId="165" fontId="4" fillId="0" borderId="8" xfId="1" applyNumberFormat="1" applyFont="1" applyFill="1" applyBorder="1" applyAlignment="1">
      <alignment horizontal="right"/>
    </xf>
    <xf numFmtId="1" fontId="4" fillId="0" borderId="0" xfId="0" applyNumberFormat="1" applyFont="1" applyAlignment="1">
      <alignment horizontal="right"/>
    </xf>
    <xf numFmtId="1" fontId="4" fillId="0" borderId="0" xfId="0" applyNumberFormat="1" applyFont="1" applyAlignment="1">
      <alignment horizontal="right" vertical="center"/>
    </xf>
    <xf numFmtId="166" fontId="4" fillId="0" borderId="0" xfId="1" applyNumberFormat="1" applyFont="1" applyFill="1" applyBorder="1" applyAlignment="1">
      <alignment horizontal="right" vertical="center"/>
    </xf>
    <xf numFmtId="165" fontId="4" fillId="0" borderId="8" xfId="1" applyNumberFormat="1" applyFont="1" applyFill="1" applyBorder="1" applyAlignment="1">
      <alignment horizontal="right" vertical="center" wrapText="1"/>
    </xf>
    <xf numFmtId="164" fontId="4" fillId="0" borderId="0" xfId="1" applyNumberFormat="1" applyFont="1" applyFill="1" applyBorder="1" applyAlignment="1">
      <alignment horizontal="right" vertical="center"/>
    </xf>
    <xf numFmtId="1" fontId="4" fillId="0" borderId="0" xfId="1" applyNumberFormat="1" applyFont="1" applyFill="1" applyBorder="1" applyAlignment="1">
      <alignment horizontal="right" vertical="center"/>
    </xf>
    <xf numFmtId="165" fontId="4" fillId="4" borderId="0" xfId="0" applyNumberFormat="1" applyFont="1" applyFill="1" applyAlignment="1">
      <alignment horizontal="right" vertical="center"/>
    </xf>
    <xf numFmtId="165" fontId="4" fillId="0" borderId="8" xfId="1" applyNumberFormat="1" applyFont="1" applyBorder="1" applyAlignment="1">
      <alignment horizontal="right"/>
    </xf>
    <xf numFmtId="1" fontId="4" fillId="4" borderId="0" xfId="0" applyNumberFormat="1" applyFont="1" applyFill="1" applyAlignment="1">
      <alignment horizontal="right" vertical="center"/>
    </xf>
    <xf numFmtId="165" fontId="4" fillId="0" borderId="0" xfId="1" applyNumberFormat="1" applyFont="1" applyFill="1" applyBorder="1" applyAlignment="1">
      <alignment horizontal="right"/>
    </xf>
    <xf numFmtId="0" fontId="4" fillId="0" borderId="0" xfId="0" applyFont="1" applyAlignment="1">
      <alignment horizontal="right"/>
    </xf>
    <xf numFmtId="165" fontId="4" fillId="0" borderId="0" xfId="1" applyNumberFormat="1" applyFont="1" applyBorder="1" applyAlignment="1">
      <alignment horizontal="right"/>
    </xf>
    <xf numFmtId="167" fontId="3" fillId="0" borderId="0" xfId="0" applyNumberFormat="1" applyFont="1"/>
    <xf numFmtId="165" fontId="4" fillId="0" borderId="0" xfId="1" applyNumberFormat="1" applyFont="1" applyAlignment="1">
      <alignment horizontal="right"/>
    </xf>
    <xf numFmtId="165" fontId="6" fillId="8" borderId="0" xfId="1" applyNumberFormat="1" applyFont="1" applyFill="1" applyBorder="1" applyAlignment="1">
      <alignment horizontal="center" vertical="center"/>
    </xf>
    <xf numFmtId="165" fontId="6" fillId="8" borderId="8" xfId="1" applyNumberFormat="1" applyFont="1" applyFill="1" applyBorder="1" applyAlignment="1">
      <alignment horizontal="center" vertical="center"/>
    </xf>
    <xf numFmtId="164" fontId="6" fillId="6" borderId="7" xfId="1" applyNumberFormat="1" applyFont="1" applyFill="1" applyBorder="1" applyAlignment="1">
      <alignment horizontal="right" vertical="center"/>
    </xf>
    <xf numFmtId="165" fontId="6" fillId="6" borderId="0" xfId="1" applyNumberFormat="1" applyFont="1" applyFill="1" applyBorder="1" applyAlignment="1">
      <alignment horizontal="right" vertical="center" wrapText="1"/>
    </xf>
    <xf numFmtId="165" fontId="6" fillId="6" borderId="8" xfId="1" applyNumberFormat="1" applyFont="1" applyFill="1" applyBorder="1" applyAlignment="1">
      <alignment horizontal="right" vertical="center" wrapText="1"/>
    </xf>
    <xf numFmtId="164" fontId="6" fillId="6" borderId="0" xfId="0" applyNumberFormat="1" applyFont="1" applyFill="1" applyAlignment="1">
      <alignment horizontal="right" vertical="center" wrapText="1"/>
    </xf>
    <xf numFmtId="165" fontId="6" fillId="6" borderId="0" xfId="1" applyNumberFormat="1" applyFont="1" applyFill="1" applyBorder="1" applyAlignment="1">
      <alignment horizontal="right" vertical="center"/>
    </xf>
    <xf numFmtId="165" fontId="6" fillId="6" borderId="8" xfId="1" applyNumberFormat="1" applyFont="1" applyFill="1" applyBorder="1" applyAlignment="1">
      <alignment horizontal="right" vertical="center"/>
    </xf>
    <xf numFmtId="164" fontId="3" fillId="0" borderId="7" xfId="1" applyNumberFormat="1" applyFont="1" applyFill="1" applyBorder="1" applyAlignment="1">
      <alignment horizontal="right" vertical="center"/>
    </xf>
    <xf numFmtId="165" fontId="3" fillId="0" borderId="0" xfId="1" applyNumberFormat="1" applyFont="1" applyFill="1" applyBorder="1" applyAlignment="1">
      <alignment horizontal="right" vertical="center" wrapText="1"/>
    </xf>
    <xf numFmtId="165" fontId="3" fillId="0" borderId="8" xfId="1" applyNumberFormat="1" applyFont="1" applyFill="1" applyBorder="1" applyAlignment="1">
      <alignment horizontal="right" vertical="center" wrapText="1"/>
    </xf>
    <xf numFmtId="1" fontId="3" fillId="0" borderId="7" xfId="1" applyNumberFormat="1" applyFont="1" applyFill="1" applyBorder="1" applyAlignment="1">
      <alignment horizontal="right" vertical="center"/>
    </xf>
    <xf numFmtId="1" fontId="3" fillId="0" borderId="0" xfId="1" applyNumberFormat="1" applyFont="1" applyFill="1" applyBorder="1" applyAlignment="1">
      <alignment horizontal="right" vertical="center" wrapText="1"/>
    </xf>
    <xf numFmtId="166" fontId="3" fillId="0" borderId="7" xfId="1" applyNumberFormat="1" applyFont="1" applyFill="1" applyBorder="1" applyAlignment="1">
      <alignment horizontal="right" vertical="center" wrapText="1"/>
    </xf>
    <xf numFmtId="166" fontId="7" fillId="0" borderId="7" xfId="1" applyNumberFormat="1" applyFont="1" applyFill="1" applyBorder="1" applyAlignment="1">
      <alignment horizontal="right" vertical="center"/>
    </xf>
    <xf numFmtId="165" fontId="7" fillId="0" borderId="0" xfId="1" applyNumberFormat="1" applyFont="1" applyFill="1" applyBorder="1" applyAlignment="1">
      <alignment horizontal="right" vertical="center" wrapText="1"/>
    </xf>
    <xf numFmtId="3" fontId="3" fillId="0" borderId="8" xfId="1" applyNumberFormat="1" applyFont="1" applyFill="1" applyBorder="1" applyAlignment="1">
      <alignment horizontal="right" vertical="center" wrapText="1"/>
    </xf>
    <xf numFmtId="165" fontId="7" fillId="0" borderId="8" xfId="1" applyNumberFormat="1" applyFont="1" applyFill="1" applyBorder="1" applyAlignment="1">
      <alignment horizontal="right" vertical="center" wrapText="1"/>
    </xf>
    <xf numFmtId="1" fontId="3" fillId="0" borderId="7" xfId="1" applyNumberFormat="1" applyFont="1" applyFill="1" applyBorder="1" applyAlignment="1">
      <alignment horizontal="right" vertical="center" wrapText="1"/>
    </xf>
    <xf numFmtId="165" fontId="3" fillId="0" borderId="0" xfId="1" applyNumberFormat="1" applyFont="1" applyFill="1" applyBorder="1" applyAlignment="1">
      <alignment horizontal="right" vertical="center"/>
    </xf>
    <xf numFmtId="164" fontId="6" fillId="10" borderId="7" xfId="1" applyNumberFormat="1" applyFont="1" applyFill="1" applyBorder="1" applyAlignment="1">
      <alignment horizontal="right" vertical="center"/>
    </xf>
    <xf numFmtId="165" fontId="6" fillId="10" borderId="0" xfId="1" applyNumberFormat="1" applyFont="1" applyFill="1" applyBorder="1" applyAlignment="1">
      <alignment horizontal="right" vertical="center" wrapText="1"/>
    </xf>
    <xf numFmtId="165" fontId="6" fillId="10" borderId="8" xfId="1" applyNumberFormat="1" applyFont="1" applyFill="1" applyBorder="1" applyAlignment="1">
      <alignment horizontal="right" vertical="center" wrapText="1"/>
    </xf>
    <xf numFmtId="1" fontId="3" fillId="0" borderId="0" xfId="1" applyNumberFormat="1" applyFont="1" applyFill="1" applyBorder="1" applyAlignment="1">
      <alignment horizontal="right" vertical="center"/>
    </xf>
    <xf numFmtId="1" fontId="3" fillId="0" borderId="8" xfId="1" applyNumberFormat="1" applyFont="1" applyFill="1" applyBorder="1" applyAlignment="1">
      <alignment horizontal="right" vertical="center" wrapText="1"/>
    </xf>
    <xf numFmtId="164" fontId="4" fillId="0" borderId="7" xfId="1" applyNumberFormat="1" applyFont="1" applyFill="1" applyBorder="1" applyAlignment="1">
      <alignment horizontal="right" vertical="center"/>
    </xf>
    <xf numFmtId="165" fontId="4" fillId="0" borderId="0" xfId="1" applyNumberFormat="1" applyFont="1" applyFill="1" applyBorder="1" applyAlignment="1">
      <alignment horizontal="right" vertical="center" wrapText="1"/>
    </xf>
    <xf numFmtId="166" fontId="7" fillId="0" borderId="0" xfId="1" applyNumberFormat="1" applyFont="1" applyFill="1" applyBorder="1" applyAlignment="1">
      <alignment horizontal="right" vertical="center"/>
    </xf>
    <xf numFmtId="164" fontId="6" fillId="10" borderId="0" xfId="0" applyNumberFormat="1" applyFont="1" applyFill="1" applyAlignment="1">
      <alignment horizontal="center" vertical="center"/>
    </xf>
    <xf numFmtId="165" fontId="6" fillId="10" borderId="0" xfId="1" applyNumberFormat="1" applyFont="1" applyFill="1" applyBorder="1" applyAlignment="1">
      <alignment horizontal="center" vertical="center"/>
    </xf>
    <xf numFmtId="165" fontId="6" fillId="10" borderId="8" xfId="1" applyNumberFormat="1" applyFont="1" applyFill="1" applyBorder="1" applyAlignment="1">
      <alignment horizontal="center" vertical="center"/>
    </xf>
    <xf numFmtId="164" fontId="6" fillId="8" borderId="0" xfId="0" applyNumberFormat="1" applyFont="1" applyFill="1" applyAlignment="1">
      <alignment horizontal="center" vertical="center"/>
    </xf>
    <xf numFmtId="164" fontId="4" fillId="0" borderId="4" xfId="0" applyNumberFormat="1" applyFont="1" applyBorder="1" applyAlignment="1">
      <alignment horizontal="left" vertical="center" wrapText="1"/>
    </xf>
    <xf numFmtId="164" fontId="4" fillId="4" borderId="5" xfId="0" applyNumberFormat="1"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0" xfId="0" applyFont="1" applyFill="1" applyAlignment="1">
      <alignment vertical="center" wrapText="1"/>
    </xf>
    <xf numFmtId="0" fontId="4" fillId="7" borderId="7" xfId="0" applyFont="1" applyFill="1" applyBorder="1" applyAlignment="1">
      <alignment vertical="center" wrapText="1"/>
    </xf>
    <xf numFmtId="0" fontId="6" fillId="7" borderId="0" xfId="0" applyFont="1" applyFill="1" applyAlignment="1">
      <alignment vertical="center" wrapText="1"/>
    </xf>
    <xf numFmtId="0" fontId="3" fillId="0" borderId="7" xfId="0" applyFont="1" applyBorder="1" applyAlignment="1">
      <alignment vertical="center" wrapText="1"/>
    </xf>
    <xf numFmtId="0" fontId="4" fillId="0" borderId="0" xfId="0" applyFont="1" applyAlignment="1">
      <alignment vertical="center"/>
    </xf>
    <xf numFmtId="0" fontId="4" fillId="0" borderId="7" xfId="0" applyFont="1" applyBorder="1" applyAlignment="1">
      <alignment vertical="center" wrapText="1"/>
    </xf>
    <xf numFmtId="0" fontId="4" fillId="4" borderId="0" xfId="0" applyFont="1" applyFill="1" applyAlignment="1">
      <alignment vertical="center"/>
    </xf>
    <xf numFmtId="0" fontId="4" fillId="9" borderId="7" xfId="0" applyFont="1" applyFill="1" applyBorder="1" applyAlignment="1">
      <alignment horizontal="left" vertical="center" wrapText="1"/>
    </xf>
    <xf numFmtId="0" fontId="6" fillId="9" borderId="0" xfId="0" applyFont="1" applyFill="1" applyAlignment="1">
      <alignment vertical="center" wrapText="1"/>
    </xf>
    <xf numFmtId="0" fontId="3" fillId="0" borderId="7" xfId="0" applyFont="1" applyBorder="1" applyAlignment="1">
      <alignment horizontal="left" vertical="center" wrapText="1"/>
    </xf>
    <xf numFmtId="0" fontId="4" fillId="0" borderId="0" xfId="0" applyFont="1" applyAlignment="1">
      <alignment vertical="center" wrapText="1"/>
    </xf>
    <xf numFmtId="0" fontId="6" fillId="7" borderId="9" xfId="0" applyFont="1" applyFill="1" applyBorder="1" applyAlignment="1">
      <alignment vertical="center" wrapText="1"/>
    </xf>
    <xf numFmtId="0" fontId="3" fillId="7" borderId="10" xfId="0" applyFont="1" applyFill="1" applyBorder="1" applyAlignment="1">
      <alignment vertical="center"/>
    </xf>
    <xf numFmtId="164" fontId="8" fillId="7" borderId="9" xfId="1" applyNumberFormat="1" applyFont="1" applyFill="1" applyBorder="1" applyAlignment="1">
      <alignment horizontal="center" vertical="center"/>
    </xf>
    <xf numFmtId="165" fontId="8" fillId="7" borderId="10" xfId="1" applyNumberFormat="1" applyFont="1" applyFill="1" applyBorder="1" applyAlignment="1">
      <alignment horizontal="center" vertical="center" wrapText="1"/>
    </xf>
    <xf numFmtId="165" fontId="8" fillId="7" borderId="11" xfId="1" applyNumberFormat="1" applyFont="1" applyFill="1" applyBorder="1" applyAlignment="1">
      <alignment horizontal="center" vertical="center" wrapText="1"/>
    </xf>
    <xf numFmtId="166" fontId="8" fillId="7" borderId="10" xfId="1" applyNumberFormat="1" applyFont="1" applyFill="1" applyBorder="1" applyAlignment="1">
      <alignment horizontal="center" vertical="center" wrapText="1"/>
    </xf>
    <xf numFmtId="0" fontId="9" fillId="0" borderId="0" xfId="0" applyFont="1" applyAlignment="1">
      <alignment vertical="top" wrapText="1"/>
    </xf>
    <xf numFmtId="0" fontId="5" fillId="3" borderId="1" xfId="2" applyFont="1" applyFill="1" applyBorder="1" applyAlignment="1">
      <alignment horizontal="center"/>
    </xf>
    <xf numFmtId="0" fontId="5" fillId="3" borderId="2" xfId="2" applyFont="1" applyFill="1" applyBorder="1" applyAlignment="1">
      <alignment horizontal="center"/>
    </xf>
    <xf numFmtId="0" fontId="5" fillId="3" borderId="3" xfId="2" applyFont="1" applyFill="1" applyBorder="1" applyAlignment="1">
      <alignment horizontal="center"/>
    </xf>
    <xf numFmtId="0" fontId="5" fillId="3" borderId="0" xfId="0" applyFont="1" applyFill="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cellXfs>
  <cellStyles count="3">
    <cellStyle name="Bueno" xfId="2" builtinId="26"/>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19048</xdr:rowOff>
    </xdr:from>
    <xdr:to>
      <xdr:col>13</xdr:col>
      <xdr:colOff>0</xdr:colOff>
      <xdr:row>65</xdr:row>
      <xdr:rowOff>88900</xdr:rowOff>
    </xdr:to>
    <xdr:sp macro="" textlink="">
      <xdr:nvSpPr>
        <xdr:cNvPr id="2" name="CuadroTexto 1">
          <a:extLst>
            <a:ext uri="{FF2B5EF4-FFF2-40B4-BE49-F238E27FC236}">
              <a16:creationId xmlns:a16="http://schemas.microsoft.com/office/drawing/2014/main" id="{CC6A4A41-8B7A-F47D-043B-DA679F3AFFB7}"/>
            </a:ext>
          </a:extLst>
        </xdr:cNvPr>
        <xdr:cNvSpPr txBox="1"/>
      </xdr:nvSpPr>
      <xdr:spPr>
        <a:xfrm>
          <a:off x="685800" y="184148"/>
          <a:ext cx="8229600" cy="1321435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1" u="sng">
              <a:latin typeface="Times New Roman" panose="02020603050405020304" pitchFamily="18" charset="0"/>
              <a:cs typeface="Times New Roman" panose="02020603050405020304" pitchFamily="18" charset="0"/>
            </a:rPr>
            <a:t>Data Substitution: The Guidelines </a:t>
          </a:r>
        </a:p>
        <a:p>
          <a:endParaRPr lang="es-MX" sz="1400">
            <a:latin typeface="Times New Roman" panose="02020603050405020304" pitchFamily="18" charset="0"/>
            <a:cs typeface="Times New Roman" panose="02020603050405020304" pitchFamily="18" charset="0"/>
          </a:endParaRPr>
        </a:p>
        <a:p>
          <a:pPr algn="just">
            <a:lnSpc>
              <a:spcPct val="115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Although these notes replicate Section C of the Guide to the PROPHE Dataset (</a:t>
          </a:r>
          <a:r>
            <a:rPr lang="en-US" sz="1400" u="sng" kern="10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https://prophe.org/en/download/guide-prophe-enrollment-dataset-2000-2015/</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there are is good reasons for readers to go beyond these notes. The first reason pertains to readers of any of the book’s formats, the second and third especially to readers of a print version. First, that Guide to the PROPHE Dataset includes additional sections, thus providing further context about the table’s data (as on geographic regionalization and on contrasts between the 2015 and 2010 datasets). Second, the website excel rendition of the table allows users to navigate and calculate: </a:t>
          </a:r>
          <a:r>
            <a:rPr lang="en-US" sz="1400" u="sng" kern="10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http://prophe.org/en/download/private-enrollment-global-dataset/</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Third, the website rendition shows the actual substitution years employed for legends 1-3, which the print version could not accommodate.</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50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07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There are the four data substitution guidelines, the second itself with an (a) and (b).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50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indent="0" algn="just" defTabSz="914400" eaLnBrk="1" fontAlgn="auto" latinLnBrk="0" hangingPunct="1">
            <a:lnSpc>
              <a:spcPct val="115000"/>
            </a:lnSpc>
            <a:spcBef>
              <a:spcPts val="0"/>
            </a:spcBef>
            <a:spcAft>
              <a:spcPts val="800"/>
            </a:spcAft>
            <a:buClrTx/>
            <a:buSzTx/>
            <a:buFontTx/>
            <a:buNone/>
            <a:tabLst/>
            <a:defRPr/>
          </a:pPr>
          <a:r>
            <a:rPr lang="en-US" sz="1400" b="1" kern="100">
              <a:effectLst/>
              <a:latin typeface="Times New Roman" panose="02020603050405020304" pitchFamily="18" charset="0"/>
              <a:ea typeface="Calibri" panose="020F0502020204030204" pitchFamily="34" charset="0"/>
              <a:cs typeface="Times New Roman" panose="02020603050405020304" pitchFamily="18" charset="0"/>
            </a:rPr>
            <a:t>1. </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OECD and EuroStat. When UIS data are missing or problematic, handy, low-risk help occasionally has come from European-based organizations. OECD (</a:t>
          </a:r>
          <a:r>
            <a:rPr lang="en-US" sz="1400" b="0" i="0">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https://data-explorer.oecd.org/</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or EuroStat (</a:t>
          </a:r>
          <a:r>
            <a:rPr lang="en-US" sz="1400" b="0" i="0">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https://ec.europa.eu/eurostat/web/education-and-training/database</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 The UIS, OECD, and EuroStat jointly administer the “UOE” (UNESCO-UIS/OECD/EUROSTAT) data collection and thus in theory should have the same data source in most years, accordingly allowing for insertions that are consistent with any UIS data we do show.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800"/>
            </a:spcAft>
          </a:pPr>
          <a:r>
            <a:rPr lang="en-US" sz="1400" b="1" kern="100">
              <a:effectLst/>
              <a:latin typeface="Times New Roman" panose="02020603050405020304" pitchFamily="18" charset="0"/>
              <a:ea typeface="Calibri" panose="020F0502020204030204" pitchFamily="34" charset="0"/>
              <a:cs typeface="Times New Roman" panose="02020603050405020304" pitchFamily="18" charset="0"/>
            </a:rPr>
            <a:t>2. </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Data from Other Years. When no figure is available for a given year but is for another year or years, we have two ways to substitute: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800"/>
            </a:spcAft>
          </a:pPr>
          <a:r>
            <a:rPr lang="en-US" sz="1400" kern="10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[2a] </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Calculating the Compound Growth Rate. Where figures are available for at least two years, and neither figure is 0, we estimate the missing year’s figure by interpolating or extrapolating based on the compound annual growth rate implied by the two most proximate years. (Estimation is done for both private share and total enrollment where necessary.)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800"/>
            </a:spcAft>
          </a:pPr>
          <a:r>
            <a:rPr lang="en-US" sz="1400" kern="100">
              <a:solidFill>
                <a:sysClr val="windowText" lastClr="000000"/>
              </a:solidFill>
              <a:effectLst/>
              <a:latin typeface="Times New Roman" panose="02020603050405020304" pitchFamily="18" charset="0"/>
              <a:ea typeface="Calibri" panose="020F0502020204030204" pitchFamily="34" charset="0"/>
              <a:cs typeface="Times New Roman" panose="02020603050405020304" pitchFamily="18" charset="0"/>
            </a:rPr>
            <a:t>[2b] </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Closest Year. However, we cannot interpolate or extrapolate when only one figure is available; similarly, we cannot do so when our prior year’s value is 0 (see guideline #4 below) or when our ensuing year’s PHE value is 0. We therefore substitute the most proximate figure for the missing year entry, with no adjustment. Using even the closest year obviously risks greater distortion when the years are far removed. Fortunately, the most frequent substitution comes from merely one year removed, followed by two years removed. Closest year substitution presents an automatic longitudinal problem, as replicating a figure necessarily precludes showing any change, thus exaggerating stability. At an extreme, a country for which there is data on only one year would appear to experience no change from 2000 to 2015. Likewise, and especially for large countries, the closest year substitutions for countries will usually under-state the amount of sub-regional and regional change.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3. National Data. We turn to data from national (or regional) sources under two circumstances: (a) UIS does not provide data (and neither do the European organizations); (b) expert judgment is that the UIS data in question are far from accurate. (A special case of (b) involves keeping the international agency figure but altering its private/public categorization.) Where national data seem out of line with UIS data from other years, we report our determination in an individual country note. A plain risk in using national data is that individual countries can define and count “higher education” differently, leaving international inconsistency in what is included and excluded. Although UIS and other international agencies try to guide countries to categorize, count, and report in common ways, they too depend on what the countries give them. A vivid illustration of the value of guideline #3 is that UIS wrongly counts as private the public enrollment in the 19th largest system in 2015 (UK), in turn leading some agencies and scholars to put for Europe overall a very inflated private share. Likewise, a major example is that through 2010, while showing the total enrollment, UIS failed to show the private share in what are now the world’s two largest higher education systems (China and India). Only since 2013 has the UIS shown their private enrollment. Viewers can find more national data substitution information for some countries at </a:t>
          </a:r>
          <a:r>
            <a:rPr lang="en-US" sz="1400" u="sng" kern="10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https://prophe.org/en/download/prophe-country-notes-2000-2015/</a:t>
          </a: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pPr algn="just">
            <a:lnSpc>
              <a:spcPct val="115000"/>
            </a:lnSpc>
            <a:spcAft>
              <a:spcPts val="800"/>
            </a:spcAft>
          </a:pPr>
          <a:r>
            <a:rPr lang="en-US" sz="1400" kern="100">
              <a:effectLst/>
              <a:latin typeface="Times New Roman" panose="02020603050405020304" pitchFamily="18" charset="0"/>
              <a:ea typeface="Calibri" panose="020F0502020204030204" pitchFamily="34" charset="0"/>
              <a:cs typeface="Times New Roman" panose="02020603050405020304" pitchFamily="18" charset="0"/>
            </a:rPr>
            <a:t>4. Reasoning to 0 for PHE. Where our source shows data for total higher education but not PHE, yet shows 0 PHE enrollment in subsequent years, we use the higher education total for the given year and put PHE as 0. The logic is that as a rule PHE would not yet have emerged in the earlier year if it is absent in a later year and we would know any exceptions in which existing PHE has been abolished—almost surely never in our dataset’s time period. </a:t>
          </a:r>
          <a:endParaRPr lang="es-MX" sz="1100" kern="100">
            <a:effectLst/>
            <a:latin typeface="Calibri" panose="020F0502020204030204" pitchFamily="34" charset="0"/>
            <a:ea typeface="Calibri" panose="020F0502020204030204" pitchFamily="34" charset="0"/>
            <a:cs typeface="Times New Roman" panose="02020603050405020304" pitchFamily="18" charset="0"/>
          </a:endParaRPr>
        </a:p>
        <a:p>
          <a:endParaRPr lang="es-MX" sz="14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88C23-9FF8-42AE-9FD1-44E81AD74096}">
  <dimension ref="A2:Q239"/>
  <sheetViews>
    <sheetView tabSelected="1" zoomScaleNormal="100" workbookViewId="0">
      <selection activeCell="F3" sqref="F3"/>
    </sheetView>
  </sheetViews>
  <sheetFormatPr baseColWidth="10" defaultColWidth="10.85546875" defaultRowHeight="12.75" x14ac:dyDescent="0.2"/>
  <cols>
    <col min="3" max="3" width="16.85546875" style="1" bestFit="1" customWidth="1"/>
    <col min="4" max="4" width="35.5703125" style="1" bestFit="1" customWidth="1"/>
    <col min="5" max="5" width="11.42578125" style="1"/>
    <col min="6" max="6" width="17.42578125" style="1" customWidth="1"/>
    <col min="7" max="7" width="16.85546875" style="1" customWidth="1"/>
    <col min="8" max="8" width="11.42578125" style="1"/>
    <col min="9" max="9" width="17.42578125" style="1" customWidth="1"/>
    <col min="10" max="10" width="16.85546875" style="1" customWidth="1"/>
    <col min="11" max="11" width="11.42578125" style="1"/>
    <col min="12" max="12" width="17.42578125" style="1" customWidth="1"/>
    <col min="13" max="13" width="16.85546875" style="1" customWidth="1"/>
    <col min="14" max="14" width="12.5703125" style="25" bestFit="1" customWidth="1"/>
    <col min="15" max="15" width="14" style="15" customWidth="1"/>
    <col min="16" max="16" width="17.140625" style="28" customWidth="1"/>
    <col min="17" max="17" width="11.42578125" style="1"/>
  </cols>
  <sheetData>
    <row r="2" spans="1:16" x14ac:dyDescent="0.2">
      <c r="A2" s="87" t="s">
        <v>240</v>
      </c>
      <c r="B2" s="86"/>
      <c r="C2" s="86"/>
      <c r="D2" s="86"/>
    </row>
    <row r="3" spans="1:16" ht="21.75" customHeight="1" x14ac:dyDescent="0.2">
      <c r="A3" s="86"/>
      <c r="B3" s="86"/>
      <c r="C3" s="86"/>
      <c r="D3" s="86"/>
    </row>
    <row r="4" spans="1:16" ht="22.5" customHeight="1" x14ac:dyDescent="0.2">
      <c r="A4" s="86"/>
      <c r="B4" s="86"/>
      <c r="C4" s="86"/>
      <c r="D4" s="86"/>
    </row>
    <row r="7" spans="1:16" x14ac:dyDescent="0.2">
      <c r="C7" s="2"/>
      <c r="D7" s="2"/>
      <c r="E7" s="82">
        <v>2000</v>
      </c>
      <c r="F7" s="83"/>
      <c r="G7" s="84"/>
      <c r="H7" s="82">
        <v>2005</v>
      </c>
      <c r="I7" s="83"/>
      <c r="J7" s="84"/>
      <c r="K7" s="82">
        <v>2010</v>
      </c>
      <c r="L7" s="83"/>
      <c r="M7" s="84"/>
      <c r="N7" s="85">
        <v>2015</v>
      </c>
      <c r="O7" s="85"/>
      <c r="P7" s="85"/>
    </row>
    <row r="8" spans="1:16" ht="25.5" x14ac:dyDescent="0.2">
      <c r="C8" s="61" t="s">
        <v>0</v>
      </c>
      <c r="D8" s="62" t="s">
        <v>1</v>
      </c>
      <c r="E8" s="3" t="s">
        <v>2</v>
      </c>
      <c r="F8" s="4" t="s">
        <v>3</v>
      </c>
      <c r="G8" s="5" t="s">
        <v>4</v>
      </c>
      <c r="H8" s="3" t="s">
        <v>2</v>
      </c>
      <c r="I8" s="4" t="s">
        <v>5</v>
      </c>
      <c r="J8" s="5" t="s">
        <v>6</v>
      </c>
      <c r="K8" s="3" t="s">
        <v>2</v>
      </c>
      <c r="L8" s="4" t="s">
        <v>7</v>
      </c>
      <c r="M8" s="5" t="s">
        <v>8</v>
      </c>
      <c r="N8" s="3" t="s">
        <v>2</v>
      </c>
      <c r="O8" s="4" t="s">
        <v>9</v>
      </c>
      <c r="P8" s="5" t="s">
        <v>10</v>
      </c>
    </row>
    <row r="9" spans="1:16" ht="25.5" x14ac:dyDescent="0.2">
      <c r="C9" s="63" t="s">
        <v>11</v>
      </c>
      <c r="D9" s="64" t="s">
        <v>12</v>
      </c>
      <c r="E9" s="31">
        <f>F9/G9*100</f>
        <v>28.250744060326376</v>
      </c>
      <c r="F9" s="32">
        <f>F10+F56+F77+F132+F137+F189+F232</f>
        <v>27181926.675861478</v>
      </c>
      <c r="G9" s="33">
        <f>G10+G56+G77+G132+G137+G189+G232</f>
        <v>96216675.277003124</v>
      </c>
      <c r="H9" s="31">
        <f>I9/J9*100</f>
        <v>28.765014425097661</v>
      </c>
      <c r="I9" s="32">
        <f>I10+I56+I77+I132+I137+I189+I232</f>
        <v>38480606.06752786</v>
      </c>
      <c r="J9" s="33">
        <f>J10+J56+J77+J132+J137+J189+J232</f>
        <v>133775723.17138585</v>
      </c>
      <c r="K9" s="31">
        <f>L9/M9*100</f>
        <v>32.87373572632653</v>
      </c>
      <c r="L9" s="32">
        <f>L10+L56+L77+L132+L137+L189+L232</f>
        <v>56722373.697601758</v>
      </c>
      <c r="M9" s="33">
        <f>M10+M56+M77+M132+M137+M189+M232</f>
        <v>172546175.37177661</v>
      </c>
      <c r="N9" s="34">
        <f>O9/P9*100</f>
        <v>32.184430496559067</v>
      </c>
      <c r="O9" s="35">
        <f>SUM(O10,O56,O77,O132,O137,O189,O232)</f>
        <v>69789019.934994414</v>
      </c>
      <c r="P9" s="36">
        <f>SUM(P10,P56,P77,P132,P137,P189,P232)</f>
        <v>216840934.75712046</v>
      </c>
    </row>
    <row r="10" spans="1:16" ht="38.25" x14ac:dyDescent="0.2">
      <c r="C10" s="65" t="s">
        <v>225</v>
      </c>
      <c r="D10" s="66" t="s">
        <v>12</v>
      </c>
      <c r="E10" s="6">
        <f>F10/G10*100</f>
        <v>10.938730333069127</v>
      </c>
      <c r="F10" s="7">
        <f>SUM(F11:F55)</f>
        <v>216791.85088693016</v>
      </c>
      <c r="G10" s="8">
        <f>SUM(G11:G55)</f>
        <v>1981873.986156709</v>
      </c>
      <c r="H10" s="6">
        <f>I10/J10*100</f>
        <v>11.987232282051988</v>
      </c>
      <c r="I10" s="7">
        <f>SUM(I11:I55)</f>
        <v>377193.17134250671</v>
      </c>
      <c r="J10" s="8">
        <f>SUM(J11:J55)</f>
        <v>3146624.3622163162</v>
      </c>
      <c r="K10" s="6">
        <f>L10/M10*100</f>
        <v>17.822819814226339</v>
      </c>
      <c r="L10" s="7">
        <f>SUM(L11:L55)</f>
        <v>930016.18413059774</v>
      </c>
      <c r="M10" s="8">
        <f>SUM(M11:M55)</f>
        <v>5218120.3301413078</v>
      </c>
      <c r="N10" s="9">
        <f>O10/P10*100</f>
        <v>20.41355858938552</v>
      </c>
      <c r="O10" s="10">
        <f>SUM(O11:O55)</f>
        <v>1529808.9856523504</v>
      </c>
      <c r="P10" s="11">
        <f>SUM(P11:P55)</f>
        <v>7494082.8124294225</v>
      </c>
    </row>
    <row r="11" spans="1:16" x14ac:dyDescent="0.2">
      <c r="C11" s="67"/>
      <c r="D11" s="2" t="s">
        <v>13</v>
      </c>
      <c r="E11" s="37">
        <v>30.704364770793475</v>
      </c>
      <c r="F11" s="38">
        <v>2818.3468102918746</v>
      </c>
      <c r="G11" s="39">
        <v>9178.9777490291381</v>
      </c>
      <c r="H11" s="37">
        <v>33.228870000000001</v>
      </c>
      <c r="I11" s="38">
        <v>16010.998720800002</v>
      </c>
      <c r="J11" s="39">
        <v>48184</v>
      </c>
      <c r="K11" s="37">
        <v>36.858311572655502</v>
      </c>
      <c r="L11" s="38">
        <v>24419</v>
      </c>
      <c r="M11" s="39">
        <v>66251</v>
      </c>
      <c r="N11" s="12">
        <v>55.128779999999999</v>
      </c>
      <c r="O11" s="13">
        <v>121855.0014486</v>
      </c>
      <c r="P11" s="14">
        <v>221037</v>
      </c>
    </row>
    <row r="12" spans="1:16" x14ac:dyDescent="0.2">
      <c r="C12" s="67"/>
      <c r="D12" s="68" t="s">
        <v>14</v>
      </c>
      <c r="E12" s="37">
        <v>14.222503160556258</v>
      </c>
      <c r="F12" s="38">
        <f>E12*G12/100</f>
        <v>3187.9740834386848</v>
      </c>
      <c r="G12" s="39">
        <v>22415</v>
      </c>
      <c r="H12" s="37">
        <v>12.975343795900516</v>
      </c>
      <c r="I12" s="38">
        <f>H12*J12/100</f>
        <v>5475.2058215561401</v>
      </c>
      <c r="J12" s="39">
        <v>42197</v>
      </c>
      <c r="K12" s="37">
        <v>24.179500000000001</v>
      </c>
      <c r="L12" s="38">
        <f>K12*M12/100</f>
        <v>27656.99569</v>
      </c>
      <c r="M12" s="39">
        <v>114382</v>
      </c>
      <c r="N12" s="12">
        <v>23.075579999999999</v>
      </c>
      <c r="O12" s="13">
        <v>30298.005784199995</v>
      </c>
      <c r="P12" s="14">
        <v>131299</v>
      </c>
    </row>
    <row r="13" spans="1:16" x14ac:dyDescent="0.2">
      <c r="C13" s="67"/>
      <c r="D13" s="68" t="s">
        <v>15</v>
      </c>
      <c r="E13" s="37">
        <v>6.3285802463610548</v>
      </c>
      <c r="F13" s="38">
        <f>E13*G13/100</f>
        <v>828.28458264373489</v>
      </c>
      <c r="G13" s="39">
        <v>13088</v>
      </c>
      <c r="H13" s="37">
        <v>16.109027748387906</v>
      </c>
      <c r="I13" s="38">
        <f>H13*J13/100</f>
        <v>3166.2294039456428</v>
      </c>
      <c r="J13" s="39">
        <v>19655</v>
      </c>
      <c r="K13" s="37">
        <v>41.004579999999997</v>
      </c>
      <c r="L13" s="38">
        <f>K13*M13/100</f>
        <v>17372.000362799998</v>
      </c>
      <c r="M13" s="39">
        <v>42366</v>
      </c>
      <c r="N13" s="12">
        <v>42.627470000000002</v>
      </c>
      <c r="O13" s="13">
        <v>25825.000150100001</v>
      </c>
      <c r="P13" s="14">
        <v>60583</v>
      </c>
    </row>
    <row r="14" spans="1:16" x14ac:dyDescent="0.2">
      <c r="C14" s="67"/>
      <c r="D14" s="68" t="s">
        <v>16</v>
      </c>
      <c r="E14" s="37">
        <v>29.993423668761974</v>
      </c>
      <c r="F14" s="38">
        <v>3309.0334343660443</v>
      </c>
      <c r="G14" s="39">
        <v>11032.529900254065</v>
      </c>
      <c r="H14" s="37">
        <v>16.58793</v>
      </c>
      <c r="I14" s="38">
        <v>4634.9994005999997</v>
      </c>
      <c r="J14" s="39">
        <v>27942</v>
      </c>
      <c r="K14" s="37">
        <v>18.89536</v>
      </c>
      <c r="L14" s="38">
        <v>9667.9998976000006</v>
      </c>
      <c r="M14" s="39">
        <v>51166</v>
      </c>
      <c r="N14" s="12">
        <v>22.87256</v>
      </c>
      <c r="O14" s="13">
        <v>19121.002708799999</v>
      </c>
      <c r="P14" s="14">
        <v>83598</v>
      </c>
    </row>
    <row r="15" spans="1:16" x14ac:dyDescent="0.2">
      <c r="C15" s="67"/>
      <c r="D15" s="68" t="s">
        <v>17</v>
      </c>
      <c r="E15" s="37">
        <v>32.864340032860376</v>
      </c>
      <c r="F15" s="38">
        <v>2015.2413308149983</v>
      </c>
      <c r="G15" s="39">
        <v>6132</v>
      </c>
      <c r="H15" s="37">
        <v>35.15037480686302</v>
      </c>
      <c r="I15" s="38">
        <v>5945.6858985808794</v>
      </c>
      <c r="J15" s="39">
        <v>16915</v>
      </c>
      <c r="K15" s="37">
        <v>57.658270000000002</v>
      </c>
      <c r="L15" s="38">
        <v>16875.999046299999</v>
      </c>
      <c r="M15" s="39">
        <v>29269</v>
      </c>
      <c r="N15" s="12">
        <v>55.789169999999999</v>
      </c>
      <c r="O15" s="13">
        <v>28578.0023325</v>
      </c>
      <c r="P15" s="14">
        <v>51225</v>
      </c>
    </row>
    <row r="16" spans="1:16" x14ac:dyDescent="0.2">
      <c r="C16" s="67"/>
      <c r="D16" s="68" t="s">
        <v>18</v>
      </c>
      <c r="E16" s="37">
        <v>9.767569295401616</v>
      </c>
      <c r="F16" s="38">
        <v>6417</v>
      </c>
      <c r="G16" s="39">
        <v>65697</v>
      </c>
      <c r="H16" s="37">
        <v>8.5416165985740609</v>
      </c>
      <c r="I16" s="38">
        <v>8530</v>
      </c>
      <c r="J16" s="39">
        <v>99864</v>
      </c>
      <c r="K16" s="37">
        <v>13.865956220413834</v>
      </c>
      <c r="L16" s="38">
        <v>30551</v>
      </c>
      <c r="M16" s="39">
        <v>220331</v>
      </c>
      <c r="N16" s="12">
        <v>31.814630000000001</v>
      </c>
      <c r="O16" s="13">
        <v>118212.9843984</v>
      </c>
      <c r="P16" s="14">
        <v>371568</v>
      </c>
    </row>
    <row r="17" spans="3:16" x14ac:dyDescent="0.2">
      <c r="C17" s="67"/>
      <c r="D17" s="68" t="s">
        <v>19</v>
      </c>
      <c r="E17" s="40">
        <v>0</v>
      </c>
      <c r="F17" s="41">
        <v>0</v>
      </c>
      <c r="G17" s="39">
        <v>801</v>
      </c>
      <c r="H17" s="37">
        <v>52.1</v>
      </c>
      <c r="I17" s="38">
        <v>2036</v>
      </c>
      <c r="J17" s="39">
        <v>3910</v>
      </c>
      <c r="K17" s="37">
        <v>60.074921135646683</v>
      </c>
      <c r="L17" s="38">
        <v>6094</v>
      </c>
      <c r="M17" s="39">
        <v>10144</v>
      </c>
      <c r="N17" s="12">
        <v>58.55001</v>
      </c>
      <c r="O17" s="13">
        <v>7341.0002537999999</v>
      </c>
      <c r="P17" s="14">
        <v>12538</v>
      </c>
    </row>
    <row r="18" spans="3:16" x14ac:dyDescent="0.2">
      <c r="C18" s="67"/>
      <c r="D18" s="68" t="s">
        <v>20</v>
      </c>
      <c r="E18" s="40">
        <v>0</v>
      </c>
      <c r="F18" s="41">
        <v>0</v>
      </c>
      <c r="G18" s="39">
        <v>6323</v>
      </c>
      <c r="H18" s="40">
        <v>0</v>
      </c>
      <c r="I18" s="41">
        <v>0</v>
      </c>
      <c r="J18" s="39">
        <v>5337.1722850213482</v>
      </c>
      <c r="K18" s="37">
        <v>14.189205419909882</v>
      </c>
      <c r="L18" s="38">
        <v>1583.2315407535446</v>
      </c>
      <c r="M18" s="39">
        <v>11158</v>
      </c>
      <c r="N18" s="12">
        <v>23.801639999999999</v>
      </c>
      <c r="O18" s="13">
        <v>2980.4413607999995</v>
      </c>
      <c r="P18" s="14">
        <v>12522</v>
      </c>
    </row>
    <row r="19" spans="3:16" x14ac:dyDescent="0.2">
      <c r="C19" s="67"/>
      <c r="D19" s="68" t="s">
        <v>21</v>
      </c>
      <c r="E19" s="37">
        <v>8.5578699999999994</v>
      </c>
      <c r="F19" s="38">
        <v>504.99990869999993</v>
      </c>
      <c r="G19" s="39">
        <v>5901</v>
      </c>
      <c r="H19" s="37">
        <v>17.741126247132623</v>
      </c>
      <c r="I19" s="38">
        <v>2195.1095505577196</v>
      </c>
      <c r="J19" s="39">
        <v>12373</v>
      </c>
      <c r="K19" s="37">
        <v>31.789429999999999</v>
      </c>
      <c r="L19" s="38">
        <v>7035.0008589999998</v>
      </c>
      <c r="M19" s="39">
        <v>22130</v>
      </c>
      <c r="N19" s="12">
        <v>27.99849</v>
      </c>
      <c r="O19" s="13">
        <v>11888.9988087</v>
      </c>
      <c r="P19" s="14">
        <v>42463</v>
      </c>
    </row>
    <row r="20" spans="3:16" x14ac:dyDescent="0.2">
      <c r="C20" s="67"/>
      <c r="D20" s="68" t="s">
        <v>22</v>
      </c>
      <c r="E20" s="40">
        <v>0</v>
      </c>
      <c r="F20" s="41">
        <v>0</v>
      </c>
      <c r="G20" s="39">
        <v>714</v>
      </c>
      <c r="H20" s="40">
        <v>0</v>
      </c>
      <c r="I20" s="41">
        <v>0</v>
      </c>
      <c r="J20" s="39">
        <v>2018.3524878145645</v>
      </c>
      <c r="K20" s="37">
        <v>23.296009999999999</v>
      </c>
      <c r="L20" s="38">
        <v>1185.9998690999998</v>
      </c>
      <c r="M20" s="39">
        <v>5091</v>
      </c>
      <c r="N20" s="15">
        <v>0</v>
      </c>
      <c r="O20" s="16">
        <v>0</v>
      </c>
      <c r="P20" s="14">
        <v>6499</v>
      </c>
    </row>
    <row r="21" spans="3:16" x14ac:dyDescent="0.2">
      <c r="C21" s="67"/>
      <c r="D21" s="68" t="s">
        <v>23</v>
      </c>
      <c r="E21" s="37">
        <v>0.3967</v>
      </c>
      <c r="F21" s="38">
        <v>62.000242999999998</v>
      </c>
      <c r="G21" s="39">
        <v>15629</v>
      </c>
      <c r="H21" s="37">
        <v>12.852814788767139</v>
      </c>
      <c r="I21" s="38">
        <v>1963.7789770789504</v>
      </c>
      <c r="J21" s="39">
        <v>15278.97981378536</v>
      </c>
      <c r="K21" s="37">
        <v>32.694948133641375</v>
      </c>
      <c r="L21" s="38">
        <v>9211.7017874233261</v>
      </c>
      <c r="M21" s="39">
        <v>28174.694603491269</v>
      </c>
      <c r="N21" s="12">
        <v>35.577939999999998</v>
      </c>
      <c r="O21" s="13">
        <v>13177.001637799998</v>
      </c>
      <c r="P21" s="14">
        <v>37037</v>
      </c>
    </row>
    <row r="22" spans="3:16" x14ac:dyDescent="0.2">
      <c r="C22" s="67"/>
      <c r="D22" s="68" t="s">
        <v>24</v>
      </c>
      <c r="E22" s="37">
        <v>28.150061037861654</v>
      </c>
      <c r="F22" s="38">
        <v>28910.88560571062</v>
      </c>
      <c r="G22" s="39">
        <v>102702.74571279138</v>
      </c>
      <c r="H22" s="37">
        <v>33.755863435338867</v>
      </c>
      <c r="I22" s="38">
        <v>46896.008389317569</v>
      </c>
      <c r="J22" s="39">
        <v>138926.9999837194</v>
      </c>
      <c r="K22" s="37">
        <v>37.804119999999998</v>
      </c>
      <c r="L22" s="38">
        <v>54540.00392399999</v>
      </c>
      <c r="M22" s="39">
        <v>144270</v>
      </c>
      <c r="N22" s="12">
        <v>49.298609999999996</v>
      </c>
      <c r="O22" s="13">
        <v>94992.998622899991</v>
      </c>
      <c r="P22" s="14">
        <v>192689</v>
      </c>
    </row>
    <row r="23" spans="3:16" x14ac:dyDescent="0.2">
      <c r="C23" s="67"/>
      <c r="D23" s="68" t="s">
        <v>25</v>
      </c>
      <c r="E23" s="42">
        <v>15</v>
      </c>
      <c r="F23" s="38">
        <f>E23*G23/100</f>
        <v>10953.926095169265</v>
      </c>
      <c r="G23" s="39">
        <v>73026.173967795097</v>
      </c>
      <c r="H23" s="42">
        <v>15</v>
      </c>
      <c r="I23" s="38">
        <f>H23*J23/100</f>
        <v>28438.064006555316</v>
      </c>
      <c r="J23" s="39">
        <v>189587.09337703546</v>
      </c>
      <c r="K23" s="42">
        <v>15</v>
      </c>
      <c r="L23" s="38">
        <f>K23*M23/100</f>
        <v>64391.781522469937</v>
      </c>
      <c r="M23" s="39">
        <v>429278.5434831329</v>
      </c>
      <c r="N23" s="12">
        <v>33.976430000000001</v>
      </c>
      <c r="O23" s="13">
        <v>157880.99539540001</v>
      </c>
      <c r="P23" s="14">
        <v>464678</v>
      </c>
    </row>
    <row r="24" spans="3:16" x14ac:dyDescent="0.2">
      <c r="C24" s="67"/>
      <c r="D24" s="68" t="s">
        <v>26</v>
      </c>
      <c r="E24" s="43" t="s">
        <v>27</v>
      </c>
      <c r="F24" s="44" t="s">
        <v>27</v>
      </c>
      <c r="G24" s="45">
        <v>1003</v>
      </c>
      <c r="H24" s="43" t="s">
        <v>27</v>
      </c>
      <c r="I24" s="44" t="s">
        <v>27</v>
      </c>
      <c r="J24" s="45">
        <v>1003</v>
      </c>
      <c r="K24" s="43" t="s">
        <v>27</v>
      </c>
      <c r="L24" s="44" t="s">
        <v>27</v>
      </c>
      <c r="M24" s="45">
        <v>1003</v>
      </c>
      <c r="N24" s="44" t="s">
        <v>27</v>
      </c>
      <c r="O24" s="44" t="s">
        <v>27</v>
      </c>
      <c r="P24" s="18">
        <v>1003</v>
      </c>
    </row>
    <row r="25" spans="3:16" x14ac:dyDescent="0.2">
      <c r="C25" s="69"/>
      <c r="D25" s="68" t="s">
        <v>28</v>
      </c>
      <c r="E25" s="40">
        <v>0</v>
      </c>
      <c r="F25" s="41">
        <v>0</v>
      </c>
      <c r="G25" s="39">
        <v>4135</v>
      </c>
      <c r="H25" s="40">
        <v>0</v>
      </c>
      <c r="I25" s="41">
        <v>0</v>
      </c>
      <c r="J25" s="39">
        <v>5378.5761910635201</v>
      </c>
      <c r="K25" s="40">
        <v>0</v>
      </c>
      <c r="L25" s="41">
        <v>0</v>
      </c>
      <c r="M25" s="39">
        <v>12039</v>
      </c>
      <c r="N25" s="15">
        <v>0</v>
      </c>
      <c r="O25" s="16">
        <v>0</v>
      </c>
      <c r="P25" s="14">
        <v>10938</v>
      </c>
    </row>
    <row r="26" spans="3:16" x14ac:dyDescent="0.2">
      <c r="C26" s="67"/>
      <c r="D26" s="68" t="s">
        <v>29</v>
      </c>
      <c r="E26" s="37">
        <v>12.366390000000001</v>
      </c>
      <c r="F26" s="38">
        <v>8376.0032748000012</v>
      </c>
      <c r="G26" s="39">
        <v>67732</v>
      </c>
      <c r="H26" s="37">
        <v>21.596839775156088</v>
      </c>
      <c r="I26" s="38">
        <v>41295.749270871456</v>
      </c>
      <c r="J26" s="39">
        <v>191212</v>
      </c>
      <c r="K26" s="37">
        <v>16.71525017035038</v>
      </c>
      <c r="L26" s="38">
        <v>96546.282068933579</v>
      </c>
      <c r="M26" s="39">
        <v>577594</v>
      </c>
      <c r="N26" s="19">
        <v>16.71525017035038</v>
      </c>
      <c r="O26" s="13">
        <v>126563.69547735048</v>
      </c>
      <c r="P26" s="14">
        <v>757175</v>
      </c>
    </row>
    <row r="27" spans="3:16" x14ac:dyDescent="0.2">
      <c r="C27" s="67"/>
      <c r="D27" s="68" t="s">
        <v>30</v>
      </c>
      <c r="E27" s="37">
        <v>46.296296296296298</v>
      </c>
      <c r="F27" s="38">
        <v>25000</v>
      </c>
      <c r="G27" s="39">
        <v>54000</v>
      </c>
      <c r="H27" s="37">
        <v>46.296296296296298</v>
      </c>
      <c r="I27" s="38">
        <v>25000</v>
      </c>
      <c r="J27" s="39">
        <v>54000</v>
      </c>
      <c r="K27" s="37">
        <v>46.296296296296298</v>
      </c>
      <c r="L27" s="38">
        <v>25000</v>
      </c>
      <c r="M27" s="39">
        <v>54000</v>
      </c>
      <c r="N27" s="19">
        <v>46.296296296296298</v>
      </c>
      <c r="O27" s="13">
        <v>25000</v>
      </c>
      <c r="P27" s="18">
        <v>54000</v>
      </c>
    </row>
    <row r="28" spans="3:16" x14ac:dyDescent="0.2">
      <c r="C28" s="67"/>
      <c r="D28" s="68" t="s">
        <v>31</v>
      </c>
      <c r="E28" s="40">
        <v>0</v>
      </c>
      <c r="F28" s="41">
        <v>0</v>
      </c>
      <c r="G28" s="39">
        <v>1233.6441257308923</v>
      </c>
      <c r="H28" s="40">
        <v>0</v>
      </c>
      <c r="I28" s="41">
        <v>0</v>
      </c>
      <c r="J28" s="39">
        <v>2195.6495174189113</v>
      </c>
      <c r="K28" s="37">
        <v>81.068839999999994</v>
      </c>
      <c r="L28" s="38">
        <v>2684.9999807999998</v>
      </c>
      <c r="M28" s="39">
        <v>3312</v>
      </c>
      <c r="N28" s="12">
        <v>40.012</v>
      </c>
      <c r="O28" s="13">
        <v>2001.0001199999999</v>
      </c>
      <c r="P28" s="14">
        <v>5001</v>
      </c>
    </row>
    <row r="29" spans="3:16" x14ac:dyDescent="0.2">
      <c r="C29" s="67"/>
      <c r="D29" s="68" t="s">
        <v>32</v>
      </c>
      <c r="E29" s="37">
        <v>7.4999007956247219</v>
      </c>
      <c r="F29" s="38">
        <f>E29*G29/100</f>
        <v>6041.4551664195951</v>
      </c>
      <c r="G29" s="39">
        <v>80553.801057529301</v>
      </c>
      <c r="H29" s="37">
        <v>11.173184357541899</v>
      </c>
      <c r="I29" s="38">
        <f>H29*J29/100</f>
        <v>13358.547486033518</v>
      </c>
      <c r="J29" s="39">
        <v>119559</v>
      </c>
      <c r="K29" s="37">
        <v>11.277868033870586</v>
      </c>
      <c r="L29" s="38">
        <v>27192.871665911516</v>
      </c>
      <c r="M29" s="39">
        <v>241117.12944542116</v>
      </c>
      <c r="N29" s="12">
        <v>17.452470000000002</v>
      </c>
      <c r="O29" s="13">
        <v>72869.996089800014</v>
      </c>
      <c r="P29" s="14">
        <v>417534</v>
      </c>
    </row>
    <row r="30" spans="3:16" x14ac:dyDescent="0.2">
      <c r="C30" s="67"/>
      <c r="D30" s="68" t="s">
        <v>33</v>
      </c>
      <c r="E30" s="37">
        <v>1.0903575143020028</v>
      </c>
      <c r="F30" s="38">
        <v>172.52220827759996</v>
      </c>
      <c r="G30" s="39">
        <v>15822.535821018377</v>
      </c>
      <c r="H30" s="37">
        <v>4.2740235306841416</v>
      </c>
      <c r="I30" s="38">
        <v>1016.7047174791436</v>
      </c>
      <c r="J30" s="39">
        <v>23788</v>
      </c>
      <c r="K30" s="37">
        <v>22.864570000000001</v>
      </c>
      <c r="L30" s="38">
        <v>22528.003529600002</v>
      </c>
      <c r="M30" s="39">
        <v>98528</v>
      </c>
      <c r="N30" s="12">
        <v>35.116120000000002</v>
      </c>
      <c r="O30" s="13">
        <v>41417.005411600003</v>
      </c>
      <c r="P30" s="14">
        <v>117943</v>
      </c>
    </row>
    <row r="31" spans="3:16" x14ac:dyDescent="0.2">
      <c r="C31" s="67"/>
      <c r="D31" s="68" t="s">
        <v>34</v>
      </c>
      <c r="E31" s="43" t="s">
        <v>27</v>
      </c>
      <c r="F31" s="44" t="s">
        <v>27</v>
      </c>
      <c r="G31" s="39">
        <v>1355.3582892462321</v>
      </c>
      <c r="H31" s="43" t="s">
        <v>27</v>
      </c>
      <c r="I31" s="44" t="s">
        <v>27</v>
      </c>
      <c r="J31" s="39">
        <v>3122</v>
      </c>
      <c r="K31" s="43" t="s">
        <v>27</v>
      </c>
      <c r="L31" s="44" t="s">
        <v>27</v>
      </c>
      <c r="M31" s="39">
        <v>7191.3707816850583</v>
      </c>
      <c r="N31" s="17" t="s">
        <v>27</v>
      </c>
      <c r="O31" s="17" t="s">
        <v>27</v>
      </c>
      <c r="P31" s="18">
        <v>7191.3707816850583</v>
      </c>
    </row>
    <row r="32" spans="3:16" x14ac:dyDescent="0.2">
      <c r="C32" s="67"/>
      <c r="D32" s="68" t="s">
        <v>35</v>
      </c>
      <c r="E32" s="37">
        <v>40.289666634038291</v>
      </c>
      <c r="F32" s="38">
        <v>35864.249650955528</v>
      </c>
      <c r="G32" s="39">
        <v>89016</v>
      </c>
      <c r="H32" s="37">
        <v>13.448314825283591</v>
      </c>
      <c r="I32" s="38">
        <v>15268.140787440967</v>
      </c>
      <c r="J32" s="39">
        <v>113532</v>
      </c>
      <c r="K32" s="37">
        <v>13.156597137773232</v>
      </c>
      <c r="L32" s="38">
        <v>24375.058727067146</v>
      </c>
      <c r="M32" s="39">
        <v>185268.71706883205</v>
      </c>
      <c r="N32" s="12">
        <v>12.91133</v>
      </c>
      <c r="O32" s="13">
        <v>54374.000482200005</v>
      </c>
      <c r="P32" s="14">
        <v>421134</v>
      </c>
    </row>
    <row r="33" spans="3:16" x14ac:dyDescent="0.2">
      <c r="C33" s="67"/>
      <c r="D33" s="68" t="s">
        <v>36</v>
      </c>
      <c r="E33" s="40">
        <v>0</v>
      </c>
      <c r="F33" s="41">
        <v>0</v>
      </c>
      <c r="G33" s="39">
        <v>4470</v>
      </c>
      <c r="H33" s="40">
        <v>0</v>
      </c>
      <c r="I33" s="41">
        <v>0</v>
      </c>
      <c r="J33" s="39">
        <v>7918</v>
      </c>
      <c r="K33" s="37">
        <v>13.721719999999999</v>
      </c>
      <c r="L33" s="38">
        <v>2426.5418341529116</v>
      </c>
      <c r="M33" s="39">
        <v>17683.948033868288</v>
      </c>
      <c r="N33" s="12">
        <v>17.069790000000001</v>
      </c>
      <c r="O33" s="13">
        <v>3697.9993056000003</v>
      </c>
      <c r="P33" s="14">
        <v>21664</v>
      </c>
    </row>
    <row r="34" spans="3:16" x14ac:dyDescent="0.2">
      <c r="C34" s="67"/>
      <c r="D34" s="68" t="s">
        <v>37</v>
      </c>
      <c r="E34" s="37">
        <v>38.84075</v>
      </c>
      <c r="F34" s="38">
        <v>20294.680282500001</v>
      </c>
      <c r="G34" s="39">
        <v>52251</v>
      </c>
      <c r="H34" s="37">
        <v>38.84075</v>
      </c>
      <c r="I34" s="38">
        <v>16242.869939920924</v>
      </c>
      <c r="J34" s="39">
        <v>41819.145974063125</v>
      </c>
      <c r="K34" s="37">
        <v>38.84075</v>
      </c>
      <c r="L34" s="38">
        <v>12999.999025000001</v>
      </c>
      <c r="M34" s="39">
        <v>33470</v>
      </c>
      <c r="N34" s="12">
        <v>38.841920000000002</v>
      </c>
      <c r="O34" s="13">
        <v>17044.999753600001</v>
      </c>
      <c r="P34" s="14">
        <v>43883</v>
      </c>
    </row>
    <row r="35" spans="3:16" x14ac:dyDescent="0.2">
      <c r="C35" s="67"/>
      <c r="D35" s="68" t="s">
        <v>38</v>
      </c>
      <c r="E35" s="37">
        <v>8.2310148409852069</v>
      </c>
      <c r="F35" s="38">
        <v>2637.7110159421195</v>
      </c>
      <c r="G35" s="39">
        <v>32046</v>
      </c>
      <c r="H35" s="37">
        <v>7.6310399999999996</v>
      </c>
      <c r="I35" s="38">
        <v>3429.9998592000002</v>
      </c>
      <c r="J35" s="39">
        <v>44948</v>
      </c>
      <c r="K35" s="37">
        <v>22.919241308903338</v>
      </c>
      <c r="L35" s="38">
        <v>17062</v>
      </c>
      <c r="M35" s="39">
        <v>74444</v>
      </c>
      <c r="N35" s="12">
        <v>24.459029999999998</v>
      </c>
      <c r="O35" s="13">
        <v>28620.000183599997</v>
      </c>
      <c r="P35" s="14">
        <v>117012</v>
      </c>
    </row>
    <row r="36" spans="3:16" x14ac:dyDescent="0.2">
      <c r="C36" s="67"/>
      <c r="D36" s="68" t="s">
        <v>39</v>
      </c>
      <c r="E36" s="40">
        <v>0</v>
      </c>
      <c r="F36" s="41">
        <v>0</v>
      </c>
      <c r="G36" s="39">
        <v>3584</v>
      </c>
      <c r="H36" s="40">
        <v>0</v>
      </c>
      <c r="I36" s="41">
        <v>0</v>
      </c>
      <c r="J36" s="39">
        <v>5810</v>
      </c>
      <c r="K36" s="37">
        <v>5.8275058275058269</v>
      </c>
      <c r="L36" s="38">
        <v>600</v>
      </c>
      <c r="M36" s="39">
        <v>10296</v>
      </c>
      <c r="N36" s="12">
        <v>10.28436</v>
      </c>
      <c r="O36" s="13">
        <v>1255.0004508</v>
      </c>
      <c r="P36" s="14">
        <v>12203</v>
      </c>
    </row>
    <row r="37" spans="3:16" x14ac:dyDescent="0.2">
      <c r="C37" s="67"/>
      <c r="D37" s="68" t="s">
        <v>40</v>
      </c>
      <c r="E37" s="37">
        <v>11.898210000000001</v>
      </c>
      <c r="F37" s="38">
        <v>2350.0154571000003</v>
      </c>
      <c r="G37" s="39">
        <v>19751</v>
      </c>
      <c r="H37" s="37">
        <v>11.898210000000001</v>
      </c>
      <c r="I37" s="38">
        <v>4805.7975582305407</v>
      </c>
      <c r="J37" s="39">
        <v>40390.929040843461</v>
      </c>
      <c r="K37" s="37">
        <v>11.898210000000001</v>
      </c>
      <c r="L37" s="38">
        <v>9659.9187348000014</v>
      </c>
      <c r="M37" s="39">
        <v>81188</v>
      </c>
      <c r="N37" s="12">
        <v>9.0920000000000005</v>
      </c>
      <c r="O37" s="13">
        <v>7559.9980000000005</v>
      </c>
      <c r="P37" s="14">
        <v>83150</v>
      </c>
    </row>
    <row r="38" spans="3:16" x14ac:dyDescent="0.2">
      <c r="C38" s="67"/>
      <c r="D38" s="68" t="s">
        <v>41</v>
      </c>
      <c r="E38" s="37">
        <v>32.580379225061826</v>
      </c>
      <c r="F38" s="38">
        <v>3952</v>
      </c>
      <c r="G38" s="39">
        <v>12130</v>
      </c>
      <c r="H38" s="37">
        <v>38.53465925709272</v>
      </c>
      <c r="I38" s="38">
        <v>7905</v>
      </c>
      <c r="J38" s="39">
        <v>20514</v>
      </c>
      <c r="K38" s="37">
        <v>34.884973225237083</v>
      </c>
      <c r="L38" s="38">
        <v>11661</v>
      </c>
      <c r="M38" s="39">
        <v>33427</v>
      </c>
      <c r="N38" s="12">
        <v>42.908819999999999</v>
      </c>
      <c r="O38" s="13">
        <v>16249.999222199998</v>
      </c>
      <c r="P38" s="14">
        <v>37871</v>
      </c>
    </row>
    <row r="39" spans="3:16" x14ac:dyDescent="0.2">
      <c r="C39" s="67"/>
      <c r="D39" s="68" t="s">
        <v>42</v>
      </c>
      <c r="E39" s="37">
        <v>27.55644884981653</v>
      </c>
      <c r="F39" s="38">
        <v>3201.7837918601826</v>
      </c>
      <c r="G39" s="39">
        <v>11619</v>
      </c>
      <c r="H39" s="37">
        <v>33.34158</v>
      </c>
      <c r="I39" s="38">
        <v>9435.0003084</v>
      </c>
      <c r="J39" s="39">
        <v>28298</v>
      </c>
      <c r="K39" s="37">
        <v>26.682276041252553</v>
      </c>
      <c r="L39" s="38">
        <v>26060.501746334856</v>
      </c>
      <c r="M39" s="39">
        <v>97669.71043266177</v>
      </c>
      <c r="N39" s="12">
        <v>33.617460000000001</v>
      </c>
      <c r="O39" s="13">
        <v>58763.9924292</v>
      </c>
      <c r="P39" s="14">
        <v>174802</v>
      </c>
    </row>
    <row r="40" spans="3:16" x14ac:dyDescent="0.2">
      <c r="C40" s="67"/>
      <c r="D40" s="68" t="s">
        <v>43</v>
      </c>
      <c r="E40" s="37">
        <v>100</v>
      </c>
      <c r="F40" s="38">
        <v>15648</v>
      </c>
      <c r="G40" s="39">
        <v>16131.361831368993</v>
      </c>
      <c r="H40" s="37">
        <v>86.548958207044478</v>
      </c>
      <c r="I40" s="38">
        <v>11741.231670367655</v>
      </c>
      <c r="J40" s="39">
        <v>13566</v>
      </c>
      <c r="K40" s="37">
        <v>94.494924620262864</v>
      </c>
      <c r="L40" s="38">
        <v>27833.60001997678</v>
      </c>
      <c r="M40" s="39">
        <v>29455.126962457336</v>
      </c>
      <c r="N40" s="12">
        <v>29.713349999999998</v>
      </c>
      <c r="O40" s="13">
        <v>14760.998012999999</v>
      </c>
      <c r="P40" s="14">
        <v>49678</v>
      </c>
    </row>
    <row r="41" spans="3:16" x14ac:dyDescent="0.2">
      <c r="C41" s="67"/>
      <c r="D41" s="68" t="s">
        <v>44</v>
      </c>
      <c r="E41" s="37">
        <v>8.8327392712008415</v>
      </c>
      <c r="F41" s="38">
        <v>802.18697017259012</v>
      </c>
      <c r="G41" s="39">
        <v>9081.9727101888056</v>
      </c>
      <c r="H41" s="37">
        <v>31.845541253819796</v>
      </c>
      <c r="I41" s="38">
        <v>3439</v>
      </c>
      <c r="J41" s="39">
        <v>10799</v>
      </c>
      <c r="K41" s="37">
        <v>25.029246607393539</v>
      </c>
      <c r="L41" s="38">
        <v>4278.9999999999991</v>
      </c>
      <c r="M41" s="39">
        <v>17096</v>
      </c>
      <c r="N41" s="12">
        <v>30.56672</v>
      </c>
      <c r="O41" s="13">
        <v>15895.000067199999</v>
      </c>
      <c r="P41" s="14">
        <v>52001</v>
      </c>
    </row>
    <row r="42" spans="3:16" x14ac:dyDescent="0.2">
      <c r="C42" s="67"/>
      <c r="D42" s="68" t="s">
        <v>45</v>
      </c>
      <c r="E42" s="37">
        <v>0.38373156638333</v>
      </c>
      <c r="F42" s="38">
        <v>1720</v>
      </c>
      <c r="G42" s="39">
        <v>448230</v>
      </c>
      <c r="H42" s="37">
        <v>2.919476420144139</v>
      </c>
      <c r="I42" s="38">
        <v>21162</v>
      </c>
      <c r="J42" s="39">
        <v>724856</v>
      </c>
      <c r="K42" s="37">
        <v>7.0425863106864135</v>
      </c>
      <c r="L42" s="38">
        <v>59314</v>
      </c>
      <c r="M42" s="39">
        <v>842219</v>
      </c>
      <c r="N42" s="12">
        <v>6.3830299999999998</v>
      </c>
      <c r="O42" s="13">
        <v>96598.924941300007</v>
      </c>
      <c r="P42" s="14">
        <v>1513371</v>
      </c>
    </row>
    <row r="43" spans="3:16" x14ac:dyDescent="0.2">
      <c r="C43" s="67"/>
      <c r="D43" s="68" t="s">
        <v>46</v>
      </c>
      <c r="E43" s="37">
        <v>28.393875091867685</v>
      </c>
      <c r="F43" s="38">
        <v>2656.8148923460594</v>
      </c>
      <c r="G43" s="39">
        <v>9357</v>
      </c>
      <c r="H43" s="37">
        <v>45.253844302583914</v>
      </c>
      <c r="I43" s="38">
        <v>12574.685716358992</v>
      </c>
      <c r="J43" s="39">
        <v>27787</v>
      </c>
      <c r="K43" s="37">
        <v>49.685980000000001</v>
      </c>
      <c r="L43" s="38">
        <v>31170.0026932</v>
      </c>
      <c r="M43" s="39">
        <v>62734</v>
      </c>
      <c r="N43" s="12">
        <v>60.756830000000001</v>
      </c>
      <c r="O43" s="13">
        <v>48808.999380499998</v>
      </c>
      <c r="P43" s="14">
        <v>80335</v>
      </c>
    </row>
    <row r="44" spans="3:16" x14ac:dyDescent="0.2">
      <c r="C44" s="67"/>
      <c r="D44" s="68" t="s">
        <v>47</v>
      </c>
      <c r="E44" s="37">
        <v>31.878959999999999</v>
      </c>
      <c r="F44" s="38">
        <v>104.99577161183279</v>
      </c>
      <c r="G44" s="39">
        <v>329.35758133838993</v>
      </c>
      <c r="H44" s="37">
        <v>31.878959999999999</v>
      </c>
      <c r="I44" s="38">
        <v>160.12249993649203</v>
      </c>
      <c r="J44" s="39">
        <v>502.28269660143252</v>
      </c>
      <c r="K44" s="37">
        <v>31.878959999999999</v>
      </c>
      <c r="L44" s="38">
        <v>244.1928336</v>
      </c>
      <c r="M44" s="39">
        <v>766</v>
      </c>
      <c r="N44" s="12">
        <v>42.936639999999997</v>
      </c>
      <c r="O44" s="13">
        <v>1002.9999104</v>
      </c>
      <c r="P44" s="14">
        <v>2336</v>
      </c>
    </row>
    <row r="45" spans="3:16" x14ac:dyDescent="0.2">
      <c r="C45" s="67"/>
      <c r="D45" s="68" t="s">
        <v>48</v>
      </c>
      <c r="E45" s="37">
        <v>20.875020465780487</v>
      </c>
      <c r="F45" s="38">
        <v>6867.9482890457275</v>
      </c>
      <c r="G45" s="39">
        <v>32900.318829885968</v>
      </c>
      <c r="H45" s="37">
        <v>22.555334507314715</v>
      </c>
      <c r="I45" s="38">
        <v>13336.292634139971</v>
      </c>
      <c r="J45" s="39">
        <v>59127</v>
      </c>
      <c r="K45" s="37">
        <v>32.571170000000002</v>
      </c>
      <c r="L45" s="38">
        <v>30000.001840199999</v>
      </c>
      <c r="M45" s="39">
        <v>92106</v>
      </c>
      <c r="N45" s="12">
        <v>22.63597</v>
      </c>
      <c r="O45" s="13">
        <v>32782.996271899996</v>
      </c>
      <c r="P45" s="14">
        <v>144827</v>
      </c>
    </row>
    <row r="46" spans="3:16" x14ac:dyDescent="0.2">
      <c r="C46" s="67"/>
      <c r="D46" s="68" t="s">
        <v>49</v>
      </c>
      <c r="E46" s="43" t="s">
        <v>27</v>
      </c>
      <c r="F46" s="44" t="s">
        <v>27</v>
      </c>
      <c r="G46" s="46" t="s">
        <v>27</v>
      </c>
      <c r="H46" s="43" t="s">
        <v>27</v>
      </c>
      <c r="I46" s="44" t="s">
        <v>27</v>
      </c>
      <c r="J46" s="46" t="s">
        <v>27</v>
      </c>
      <c r="K46" s="43" t="s">
        <v>27</v>
      </c>
      <c r="L46" s="44" t="s">
        <v>27</v>
      </c>
      <c r="M46" s="46" t="s">
        <v>27</v>
      </c>
      <c r="N46" s="15">
        <v>0</v>
      </c>
      <c r="O46" s="16">
        <v>0</v>
      </c>
      <c r="P46" s="14">
        <v>1035</v>
      </c>
    </row>
    <row r="47" spans="3:16" x14ac:dyDescent="0.2">
      <c r="C47" s="69"/>
      <c r="D47" s="68" t="s">
        <v>50</v>
      </c>
      <c r="E47" s="40">
        <v>0</v>
      </c>
      <c r="F47" s="41">
        <v>0</v>
      </c>
      <c r="G47" s="39">
        <v>6744</v>
      </c>
      <c r="H47" s="40">
        <v>0</v>
      </c>
      <c r="I47" s="41">
        <v>0</v>
      </c>
      <c r="J47" s="39">
        <v>9436.1352568740876</v>
      </c>
      <c r="K47" s="40">
        <v>0</v>
      </c>
      <c r="L47" s="41">
        <v>0</v>
      </c>
      <c r="M47" s="39">
        <v>10133.441647737684</v>
      </c>
      <c r="N47" s="20">
        <v>0</v>
      </c>
      <c r="O47" s="16">
        <v>0</v>
      </c>
      <c r="P47" s="18">
        <v>10133.441647737684</v>
      </c>
    </row>
    <row r="48" spans="3:16" x14ac:dyDescent="0.2">
      <c r="C48" s="67"/>
      <c r="D48" s="68" t="s">
        <v>51</v>
      </c>
      <c r="E48" s="43" t="s">
        <v>27</v>
      </c>
      <c r="F48" s="44" t="s">
        <v>27</v>
      </c>
      <c r="G48" s="46" t="s">
        <v>27</v>
      </c>
      <c r="H48" s="43" t="s">
        <v>27</v>
      </c>
      <c r="I48" s="44" t="s">
        <v>27</v>
      </c>
      <c r="J48" s="46" t="s">
        <v>27</v>
      </c>
      <c r="K48" s="43" t="s">
        <v>27</v>
      </c>
      <c r="L48" s="44" t="s">
        <v>27</v>
      </c>
      <c r="M48" s="46" t="s">
        <v>27</v>
      </c>
      <c r="N48" s="17" t="s">
        <v>27</v>
      </c>
      <c r="O48" s="17" t="s">
        <v>27</v>
      </c>
      <c r="P48" s="18" t="s">
        <v>27</v>
      </c>
    </row>
    <row r="49" spans="3:16" x14ac:dyDescent="0.2">
      <c r="C49" s="67"/>
      <c r="D49" s="68" t="s">
        <v>52</v>
      </c>
      <c r="E49" s="37">
        <v>1.8249626974161082</v>
      </c>
      <c r="F49" s="38">
        <v>9883.1590968988821</v>
      </c>
      <c r="G49" s="39">
        <v>541554.03345460445</v>
      </c>
      <c r="H49" s="37">
        <v>4.10958904109589</v>
      </c>
      <c r="I49" s="38">
        <v>29999.999999999996</v>
      </c>
      <c r="J49" s="39">
        <v>730000</v>
      </c>
      <c r="K49" s="37">
        <v>9.254283449523383</v>
      </c>
      <c r="L49" s="38">
        <v>91064</v>
      </c>
      <c r="M49" s="39">
        <v>984020</v>
      </c>
      <c r="N49" s="12">
        <v>6.2470699999999999</v>
      </c>
      <c r="O49" s="13">
        <v>65647.959801999998</v>
      </c>
      <c r="P49" s="14">
        <v>1050860</v>
      </c>
    </row>
    <row r="50" spans="3:16" x14ac:dyDescent="0.2">
      <c r="C50" s="69"/>
      <c r="D50" s="68" t="s">
        <v>53</v>
      </c>
      <c r="E50" s="40">
        <v>0</v>
      </c>
      <c r="F50" s="41">
        <v>0</v>
      </c>
      <c r="G50" s="39">
        <v>4738</v>
      </c>
      <c r="H50" s="40">
        <v>0</v>
      </c>
      <c r="I50" s="41">
        <v>0</v>
      </c>
      <c r="J50" s="39">
        <v>5897</v>
      </c>
      <c r="K50" s="40">
        <v>0</v>
      </c>
      <c r="L50" s="41">
        <v>0</v>
      </c>
      <c r="M50" s="39">
        <v>8141.8125500588094</v>
      </c>
      <c r="N50" s="12">
        <v>11.39382</v>
      </c>
      <c r="O50" s="13">
        <v>918.00007740000001</v>
      </c>
      <c r="P50" s="14">
        <v>8057</v>
      </c>
    </row>
    <row r="51" spans="3:16" x14ac:dyDescent="0.2">
      <c r="C51" s="67"/>
      <c r="D51" s="68" t="s">
        <v>54</v>
      </c>
      <c r="E51" s="37">
        <v>24.00126398396446</v>
      </c>
      <c r="F51" s="38">
        <v>4977.862150274229</v>
      </c>
      <c r="G51" s="39">
        <v>20740</v>
      </c>
      <c r="H51" s="37">
        <v>7.4286283666626991</v>
      </c>
      <c r="I51" s="38">
        <v>3829.755068149288</v>
      </c>
      <c r="J51" s="39">
        <v>51554</v>
      </c>
      <c r="K51" s="37">
        <v>16.285408809465064</v>
      </c>
      <c r="L51" s="38">
        <v>13861</v>
      </c>
      <c r="M51" s="39">
        <v>85113</v>
      </c>
      <c r="N51" s="12">
        <v>35.18947</v>
      </c>
      <c r="O51" s="13">
        <v>64187.000858799998</v>
      </c>
      <c r="P51" s="14">
        <v>182404</v>
      </c>
    </row>
    <row r="52" spans="3:16" x14ac:dyDescent="0.2">
      <c r="C52" s="67"/>
      <c r="D52" s="68" t="s">
        <v>55</v>
      </c>
      <c r="E52" s="37">
        <v>13.248989999999999</v>
      </c>
      <c r="F52" s="38">
        <v>1545.4995845510414</v>
      </c>
      <c r="G52" s="39">
        <v>11665.036991884223</v>
      </c>
      <c r="H52" s="37">
        <v>13.248989999999999</v>
      </c>
      <c r="I52" s="38">
        <v>3213.2399198837734</v>
      </c>
      <c r="J52" s="39">
        <v>24252.71601747585</v>
      </c>
      <c r="K52" s="37">
        <v>13.248989999999999</v>
      </c>
      <c r="L52" s="38">
        <v>7414.0023141000001</v>
      </c>
      <c r="M52" s="39">
        <v>55959</v>
      </c>
      <c r="N52" s="12">
        <v>21.201899999999998</v>
      </c>
      <c r="O52" s="13">
        <v>15085.999926</v>
      </c>
      <c r="P52" s="14">
        <v>71154</v>
      </c>
    </row>
    <row r="53" spans="3:16" x14ac:dyDescent="0.2">
      <c r="C53" s="67"/>
      <c r="D53" s="68" t="s">
        <v>56</v>
      </c>
      <c r="E53" s="37">
        <v>9.7207822356792306</v>
      </c>
      <c r="F53" s="38">
        <v>5420.9886293712361</v>
      </c>
      <c r="G53" s="39">
        <v>55767</v>
      </c>
      <c r="H53" s="37">
        <v>14.249718564585942</v>
      </c>
      <c r="I53" s="38">
        <v>12889.953737101732</v>
      </c>
      <c r="J53" s="39">
        <v>90457.602223362075</v>
      </c>
      <c r="K53" s="37">
        <v>54.55630913953857</v>
      </c>
      <c r="L53" s="38">
        <v>103327.49116497421</v>
      </c>
      <c r="M53" s="39">
        <v>189396.04382087814</v>
      </c>
      <c r="N53" s="12">
        <v>46.655290000000001</v>
      </c>
      <c r="O53" s="13">
        <v>77165.983448400002</v>
      </c>
      <c r="P53" s="14">
        <v>165396</v>
      </c>
    </row>
    <row r="54" spans="3:16" x14ac:dyDescent="0.2">
      <c r="C54" s="67"/>
      <c r="D54" s="68" t="s">
        <v>57</v>
      </c>
      <c r="E54" s="43" t="s">
        <v>27</v>
      </c>
      <c r="F54" s="44" t="s">
        <v>27</v>
      </c>
      <c r="G54" s="39">
        <v>24553</v>
      </c>
      <c r="H54" s="43" t="s">
        <v>27</v>
      </c>
      <c r="I54" s="44" t="s">
        <v>27</v>
      </c>
      <c r="J54" s="39">
        <v>32915.727351238042</v>
      </c>
      <c r="K54" s="43" t="s">
        <v>27</v>
      </c>
      <c r="L54" s="44" t="s">
        <v>27</v>
      </c>
      <c r="M54" s="39">
        <v>44126.791311083791</v>
      </c>
      <c r="N54" s="56" t="s">
        <v>27</v>
      </c>
      <c r="O54" s="56" t="s">
        <v>27</v>
      </c>
      <c r="P54" s="14">
        <v>56680</v>
      </c>
    </row>
    <row r="55" spans="3:16" x14ac:dyDescent="0.2">
      <c r="C55" s="67"/>
      <c r="D55" s="70" t="s">
        <v>58</v>
      </c>
      <c r="E55" s="37">
        <v>1.590683174392586</v>
      </c>
      <c r="F55" s="38">
        <f>E55*G55/100</f>
        <v>266.28256066830863</v>
      </c>
      <c r="G55" s="39">
        <v>16740.138134043606</v>
      </c>
      <c r="H55" s="37">
        <v>4.5154157348543862</v>
      </c>
      <c r="I55" s="38">
        <v>1797</v>
      </c>
      <c r="J55" s="39">
        <v>39797</v>
      </c>
      <c r="K55" s="37">
        <v>12.81775</v>
      </c>
      <c r="L55" s="38">
        <v>12127.001452500001</v>
      </c>
      <c r="M55" s="39">
        <v>94611</v>
      </c>
      <c r="N55" s="12">
        <v>6.9223699999999999</v>
      </c>
      <c r="O55" s="21">
        <v>9385.0031275000001</v>
      </c>
      <c r="P55" s="22">
        <v>135575</v>
      </c>
    </row>
    <row r="56" spans="3:16" ht="25.5" x14ac:dyDescent="0.2">
      <c r="C56" s="65" t="s">
        <v>226</v>
      </c>
      <c r="D56" s="66" t="s">
        <v>12</v>
      </c>
      <c r="E56" s="6">
        <f>F56/G56*100</f>
        <v>14.796927544554011</v>
      </c>
      <c r="F56" s="7">
        <f>SUM(F57:F76)</f>
        <v>678618.76223882043</v>
      </c>
      <c r="G56" s="8">
        <f>SUM(G57:G76)</f>
        <v>4586213.9974361444</v>
      </c>
      <c r="H56" s="6">
        <f>I56/J56*100</f>
        <v>15.930527729294901</v>
      </c>
      <c r="I56" s="7">
        <f>SUM(I57:I76)</f>
        <v>1075905.8262428874</v>
      </c>
      <c r="J56" s="8">
        <f>SUM(J57:J76)</f>
        <v>6753736.2510871943</v>
      </c>
      <c r="K56" s="6">
        <f>L56/M56*100</f>
        <v>17.357407009426638</v>
      </c>
      <c r="L56" s="7">
        <f>SUM(L57:L76)</f>
        <v>1423630.4721179309</v>
      </c>
      <c r="M56" s="8">
        <f>SUM(M57:M76)</f>
        <v>8201861.4378563063</v>
      </c>
      <c r="N56" s="60">
        <f>O56/P56*100</f>
        <v>15.935122060876328</v>
      </c>
      <c r="O56" s="29">
        <f>SUM(O57:O76)</f>
        <v>1696676.2620347957</v>
      </c>
      <c r="P56" s="29">
        <f>SUM(P57:P76)</f>
        <v>10647400.475208469</v>
      </c>
    </row>
    <row r="57" spans="3:16" x14ac:dyDescent="0.2">
      <c r="C57" s="69"/>
      <c r="D57" s="68" t="s">
        <v>59</v>
      </c>
      <c r="E57" s="40">
        <v>0</v>
      </c>
      <c r="F57" s="41">
        <v>0</v>
      </c>
      <c r="G57" s="39">
        <v>500544.35290191817</v>
      </c>
      <c r="H57" s="40">
        <v>0</v>
      </c>
      <c r="I57" s="41">
        <v>0</v>
      </c>
      <c r="J57" s="39">
        <v>792121</v>
      </c>
      <c r="K57" s="40">
        <v>0</v>
      </c>
      <c r="L57" s="41">
        <v>0</v>
      </c>
      <c r="M57" s="39">
        <v>1144271</v>
      </c>
      <c r="N57" s="15">
        <v>0</v>
      </c>
      <c r="O57" s="16">
        <v>0</v>
      </c>
      <c r="P57" s="14">
        <v>1289474</v>
      </c>
    </row>
    <row r="58" spans="3:16" x14ac:dyDescent="0.2">
      <c r="C58" s="67"/>
      <c r="D58" s="68" t="s">
        <v>60</v>
      </c>
      <c r="E58" s="37">
        <v>48.86318</v>
      </c>
      <c r="F58" s="38">
        <v>6188.4712616347624</v>
      </c>
      <c r="G58" s="39">
        <v>12664.896680148044</v>
      </c>
      <c r="H58" s="37">
        <v>48.86318</v>
      </c>
      <c r="I58" s="38">
        <v>9206.311743799999</v>
      </c>
      <c r="J58" s="39">
        <v>18841</v>
      </c>
      <c r="K58" s="37">
        <v>48.86318</v>
      </c>
      <c r="L58" s="38">
        <v>16950.148510200001</v>
      </c>
      <c r="M58" s="39">
        <v>34689</v>
      </c>
      <c r="N58" s="12">
        <v>35.582630000000002</v>
      </c>
      <c r="O58" s="13">
        <v>13841.998896300001</v>
      </c>
      <c r="P58" s="14">
        <v>38901</v>
      </c>
    </row>
    <row r="59" spans="3:16" x14ac:dyDescent="0.2">
      <c r="C59" s="69"/>
      <c r="D59" s="68" t="s">
        <v>61</v>
      </c>
      <c r="E59" s="40">
        <v>0</v>
      </c>
      <c r="F59" s="41">
        <v>0</v>
      </c>
      <c r="G59" s="39">
        <v>190</v>
      </c>
      <c r="H59" s="40">
        <v>0</v>
      </c>
      <c r="I59" s="41">
        <v>0</v>
      </c>
      <c r="J59" s="39">
        <v>1696</v>
      </c>
      <c r="K59" s="40">
        <v>0</v>
      </c>
      <c r="L59" s="41">
        <v>0</v>
      </c>
      <c r="M59" s="39">
        <v>3225</v>
      </c>
      <c r="N59" s="15">
        <v>0</v>
      </c>
      <c r="O59" s="16">
        <v>0</v>
      </c>
      <c r="P59" s="14">
        <v>4705</v>
      </c>
    </row>
    <row r="60" spans="3:16" x14ac:dyDescent="0.2">
      <c r="C60" s="67"/>
      <c r="D60" s="68" t="s">
        <v>62</v>
      </c>
      <c r="E60" s="37">
        <v>17.1506253663661</v>
      </c>
      <c r="F60" s="38">
        <v>281462</v>
      </c>
      <c r="G60" s="39">
        <v>1641118</v>
      </c>
      <c r="H60" s="37">
        <v>18.917420517378424</v>
      </c>
      <c r="I60" s="38">
        <v>435053</v>
      </c>
      <c r="J60" s="39">
        <v>2299748</v>
      </c>
      <c r="K60" s="37">
        <v>19.895897378825168</v>
      </c>
      <c r="L60" s="38">
        <v>436208</v>
      </c>
      <c r="M60" s="39">
        <v>2192452</v>
      </c>
      <c r="N60" s="12">
        <v>19.151399999999999</v>
      </c>
      <c r="O60" s="13">
        <v>549436.81276799995</v>
      </c>
      <c r="P60" s="14">
        <v>2868912</v>
      </c>
    </row>
    <row r="61" spans="3:16" x14ac:dyDescent="0.2">
      <c r="C61" s="67"/>
      <c r="D61" s="68" t="s">
        <v>63</v>
      </c>
      <c r="E61" s="37">
        <v>39.513750000000002</v>
      </c>
      <c r="F61" s="38">
        <v>114064.34212500001</v>
      </c>
      <c r="G61" s="39">
        <v>288670</v>
      </c>
      <c r="H61" s="37">
        <v>39.513750000000002</v>
      </c>
      <c r="I61" s="38">
        <v>167897.08484999998</v>
      </c>
      <c r="J61" s="39">
        <v>424908</v>
      </c>
      <c r="K61" s="37">
        <v>39.513750000000002</v>
      </c>
      <c r="L61" s="38">
        <v>194608.16414891236</v>
      </c>
      <c r="M61" s="39">
        <v>492507.45411132165</v>
      </c>
      <c r="N61" s="19">
        <v>39.513750000000002</v>
      </c>
      <c r="O61" s="13">
        <v>194608.16414891236</v>
      </c>
      <c r="P61" s="18">
        <v>492507.45411132165</v>
      </c>
    </row>
    <row r="62" spans="3:16" x14ac:dyDescent="0.2">
      <c r="C62" s="67"/>
      <c r="D62" s="68" t="s">
        <v>64</v>
      </c>
      <c r="E62" s="37">
        <v>35.914619999999999</v>
      </c>
      <c r="F62" s="38">
        <v>51066.998178000002</v>
      </c>
      <c r="G62" s="39">
        <v>142190</v>
      </c>
      <c r="H62" s="37">
        <v>25.935739999999999</v>
      </c>
      <c r="I62" s="38">
        <v>56494.006940199994</v>
      </c>
      <c r="J62" s="39">
        <v>217823</v>
      </c>
      <c r="K62" s="37">
        <v>35.875610695551934</v>
      </c>
      <c r="L62" s="38">
        <v>88586.92797831248</v>
      </c>
      <c r="M62" s="39">
        <v>246928</v>
      </c>
      <c r="N62" s="12">
        <v>27.730779999999999</v>
      </c>
      <c r="O62" s="13">
        <v>86728.014450000002</v>
      </c>
      <c r="P62" s="14">
        <v>312750</v>
      </c>
    </row>
    <row r="63" spans="3:16" x14ac:dyDescent="0.2">
      <c r="C63" s="67"/>
      <c r="D63" s="68" t="s">
        <v>65</v>
      </c>
      <c r="E63" s="43" t="s">
        <v>27</v>
      </c>
      <c r="F63" s="44" t="s">
        <v>27</v>
      </c>
      <c r="G63" s="39">
        <v>34339.725887083026</v>
      </c>
      <c r="H63" s="43" t="s">
        <v>27</v>
      </c>
      <c r="I63" s="44" t="s">
        <v>27</v>
      </c>
      <c r="J63" s="39">
        <v>36581.217021505669</v>
      </c>
      <c r="K63" s="43" t="s">
        <v>27</v>
      </c>
      <c r="L63" s="44" t="s">
        <v>27</v>
      </c>
      <c r="M63" s="39">
        <v>35189.962647838205</v>
      </c>
      <c r="N63" s="56" t="s">
        <v>27</v>
      </c>
      <c r="O63" s="56" t="s">
        <v>27</v>
      </c>
      <c r="P63" s="14">
        <v>71786</v>
      </c>
    </row>
    <row r="64" spans="3:16" x14ac:dyDescent="0.2">
      <c r="C64" s="67"/>
      <c r="D64" s="68" t="s">
        <v>66</v>
      </c>
      <c r="E64" s="37">
        <v>42.406088920302722</v>
      </c>
      <c r="F64" s="38">
        <v>49197</v>
      </c>
      <c r="G64" s="39">
        <v>116014</v>
      </c>
      <c r="H64" s="37">
        <v>49.543836360345139</v>
      </c>
      <c r="I64" s="38">
        <v>82109</v>
      </c>
      <c r="J64" s="39">
        <v>165730</v>
      </c>
      <c r="K64" s="37">
        <v>57.941634337394056</v>
      </c>
      <c r="L64" s="38">
        <v>117242</v>
      </c>
      <c r="M64" s="39">
        <v>202345</v>
      </c>
      <c r="N64" s="12">
        <v>60.784970000000001</v>
      </c>
      <c r="O64" s="13">
        <v>131580.0088596</v>
      </c>
      <c r="P64" s="14">
        <v>216468</v>
      </c>
    </row>
    <row r="65" spans="3:16" x14ac:dyDescent="0.2">
      <c r="C65" s="67"/>
      <c r="D65" s="68" t="s">
        <v>67</v>
      </c>
      <c r="E65" s="37">
        <v>19.52768</v>
      </c>
      <c r="F65" s="38">
        <v>56641.988608</v>
      </c>
      <c r="G65" s="39">
        <v>290060</v>
      </c>
      <c r="H65" s="37">
        <v>19.52768</v>
      </c>
      <c r="I65" s="38">
        <v>79854.549425839621</v>
      </c>
      <c r="J65" s="39">
        <v>408930.03892853431</v>
      </c>
      <c r="K65" s="37">
        <v>19.52768</v>
      </c>
      <c r="L65" s="38">
        <v>99143.207140583327</v>
      </c>
      <c r="M65" s="39">
        <v>507706.02109714685</v>
      </c>
      <c r="N65" s="19">
        <v>19.52768</v>
      </c>
      <c r="O65" s="13">
        <v>99143.207140583327</v>
      </c>
      <c r="P65" s="18">
        <v>507706.02109714685</v>
      </c>
    </row>
    <row r="66" spans="3:16" x14ac:dyDescent="0.2">
      <c r="C66" s="69"/>
      <c r="D66" s="68" t="s">
        <v>68</v>
      </c>
      <c r="E66" s="40">
        <v>0</v>
      </c>
      <c r="F66" s="41">
        <v>0</v>
      </c>
      <c r="G66" s="39">
        <v>9601.603928511111</v>
      </c>
      <c r="H66" s="40">
        <v>0</v>
      </c>
      <c r="I66" s="41">
        <v>0</v>
      </c>
      <c r="J66" s="39">
        <v>8758</v>
      </c>
      <c r="K66" s="40">
        <v>0</v>
      </c>
      <c r="L66" s="41">
        <v>0</v>
      </c>
      <c r="M66" s="39">
        <v>14536</v>
      </c>
      <c r="N66" s="15">
        <v>0</v>
      </c>
      <c r="O66" s="16">
        <v>0</v>
      </c>
      <c r="P66" s="14">
        <v>20800</v>
      </c>
    </row>
    <row r="67" spans="3:16" x14ac:dyDescent="0.2">
      <c r="C67" s="67"/>
      <c r="D67" s="68" t="s">
        <v>69</v>
      </c>
      <c r="E67" s="37">
        <v>3.6710990502035279</v>
      </c>
      <c r="F67" s="38">
        <v>10146</v>
      </c>
      <c r="G67" s="39">
        <v>276375</v>
      </c>
      <c r="H67" s="37">
        <v>5.2374216022176245</v>
      </c>
      <c r="I67" s="38">
        <v>19215</v>
      </c>
      <c r="J67" s="39">
        <v>366879</v>
      </c>
      <c r="K67" s="37">
        <v>12.260773460846094</v>
      </c>
      <c r="L67" s="38">
        <v>54692</v>
      </c>
      <c r="M67" s="39">
        <v>446073</v>
      </c>
      <c r="N67" s="12">
        <v>7.0248100000000004</v>
      </c>
      <c r="O67" s="13">
        <v>61635.963932400002</v>
      </c>
      <c r="P67" s="14">
        <v>877404</v>
      </c>
    </row>
    <row r="68" spans="3:16" x14ac:dyDescent="0.2">
      <c r="C68" s="67"/>
      <c r="D68" s="68" t="s">
        <v>70</v>
      </c>
      <c r="E68" s="37">
        <v>16.059636395700601</v>
      </c>
      <c r="F68" s="38">
        <v>5619.4819329736592</v>
      </c>
      <c r="G68" s="39">
        <v>34991.339744641271</v>
      </c>
      <c r="H68" s="37">
        <v>28.255264731967905</v>
      </c>
      <c r="I68" s="38">
        <v>13699</v>
      </c>
      <c r="J68" s="39">
        <v>48483</v>
      </c>
      <c r="K68" s="37">
        <v>44.861199999999997</v>
      </c>
      <c r="L68" s="38">
        <v>35019.998555999999</v>
      </c>
      <c r="M68" s="39">
        <v>78063</v>
      </c>
      <c r="N68" s="12">
        <v>50.992150000000002</v>
      </c>
      <c r="O68" s="13">
        <v>64733.004660500003</v>
      </c>
      <c r="P68" s="14">
        <v>126947</v>
      </c>
    </row>
    <row r="69" spans="3:16" x14ac:dyDescent="0.2">
      <c r="C69" s="67"/>
      <c r="D69" s="68" t="s">
        <v>71</v>
      </c>
      <c r="E69" s="37">
        <v>7.6983250548326865</v>
      </c>
      <c r="F69" s="38">
        <v>641.02155012969058</v>
      </c>
      <c r="G69" s="39">
        <v>8326.7664792523155</v>
      </c>
      <c r="H69" s="37">
        <v>14.011701019753716</v>
      </c>
      <c r="I69" s="38">
        <v>1358.9948819059127</v>
      </c>
      <c r="J69" s="39">
        <v>9699</v>
      </c>
      <c r="K69" s="37">
        <v>37.794310000000003</v>
      </c>
      <c r="L69" s="38">
        <v>5233.0001626000003</v>
      </c>
      <c r="M69" s="39">
        <v>13846</v>
      </c>
      <c r="N69" s="12">
        <v>24.34149</v>
      </c>
      <c r="O69" s="13">
        <v>6782.9996033999996</v>
      </c>
      <c r="P69" s="14">
        <v>27866</v>
      </c>
    </row>
    <row r="70" spans="3:16" x14ac:dyDescent="0.2">
      <c r="C70" s="67"/>
      <c r="D70" s="68" t="s">
        <v>72</v>
      </c>
      <c r="E70" s="37">
        <v>0.21523106728487779</v>
      </c>
      <c r="F70" s="38">
        <v>791</v>
      </c>
      <c r="G70" s="39">
        <v>367512</v>
      </c>
      <c r="H70" s="37">
        <v>0.74357818837314105</v>
      </c>
      <c r="I70" s="38">
        <v>3762</v>
      </c>
      <c r="J70" s="39">
        <v>505932</v>
      </c>
      <c r="K70" s="37">
        <v>4.5268659624845515</v>
      </c>
      <c r="L70" s="38">
        <v>33917</v>
      </c>
      <c r="M70" s="39">
        <v>749238</v>
      </c>
      <c r="N70" s="12">
        <v>5.1577200000000003</v>
      </c>
      <c r="O70" s="13">
        <v>78798.0472668</v>
      </c>
      <c r="P70" s="14">
        <v>1527769</v>
      </c>
    </row>
    <row r="71" spans="3:16" x14ac:dyDescent="0.2">
      <c r="C71" s="67"/>
      <c r="D71" s="68" t="s">
        <v>73</v>
      </c>
      <c r="E71" s="43" t="s">
        <v>27</v>
      </c>
      <c r="F71" s="44" t="s">
        <v>27</v>
      </c>
      <c r="G71" s="39">
        <v>182012</v>
      </c>
      <c r="H71" s="43" t="s">
        <v>27</v>
      </c>
      <c r="I71" s="44" t="s">
        <v>27</v>
      </c>
      <c r="J71" s="39">
        <v>363953</v>
      </c>
      <c r="K71" s="43" t="s">
        <v>27</v>
      </c>
      <c r="L71" s="44" t="s">
        <v>27</v>
      </c>
      <c r="M71" s="39">
        <v>522774</v>
      </c>
      <c r="N71" s="56" t="s">
        <v>27</v>
      </c>
      <c r="O71" s="56" t="s">
        <v>27</v>
      </c>
      <c r="P71" s="18">
        <v>522774</v>
      </c>
    </row>
    <row r="72" spans="3:16" x14ac:dyDescent="0.2">
      <c r="C72" s="67"/>
      <c r="D72" s="68" t="s">
        <v>74</v>
      </c>
      <c r="E72" s="47">
        <v>0</v>
      </c>
      <c r="F72" s="41">
        <v>0</v>
      </c>
      <c r="G72" s="39">
        <v>198329.48811883319</v>
      </c>
      <c r="H72" s="42">
        <v>6</v>
      </c>
      <c r="I72" s="38">
        <f>H72*J72/100</f>
        <v>21644.16</v>
      </c>
      <c r="J72" s="39">
        <v>360736</v>
      </c>
      <c r="K72" s="42">
        <v>6</v>
      </c>
      <c r="L72" s="38">
        <f>K72*M72/100</f>
        <v>34435.800000000003</v>
      </c>
      <c r="M72" s="39">
        <v>573930</v>
      </c>
      <c r="N72" s="12">
        <v>2.7348499999999998</v>
      </c>
      <c r="O72" s="13">
        <v>21137.026634499998</v>
      </c>
      <c r="P72" s="14">
        <v>772877</v>
      </c>
    </row>
    <row r="73" spans="3:16" x14ac:dyDescent="0.2">
      <c r="C73" s="67"/>
      <c r="D73" s="68" t="s">
        <v>75</v>
      </c>
      <c r="E73" s="40">
        <v>0</v>
      </c>
      <c r="F73" s="41">
        <v>0</v>
      </c>
      <c r="G73" s="39">
        <v>180044</v>
      </c>
      <c r="H73" s="37">
        <v>0.84691761556341616</v>
      </c>
      <c r="I73" s="38">
        <v>2638.7327456347803</v>
      </c>
      <c r="J73" s="39">
        <v>311569</v>
      </c>
      <c r="K73" s="37">
        <v>3.3704000000000001</v>
      </c>
      <c r="L73" s="38">
        <v>12585.983607999999</v>
      </c>
      <c r="M73" s="39">
        <v>373427</v>
      </c>
      <c r="N73" s="12">
        <v>9.4022500000000004</v>
      </c>
      <c r="O73" s="13">
        <v>30334.009062500001</v>
      </c>
      <c r="P73" s="14">
        <v>322625</v>
      </c>
    </row>
    <row r="74" spans="3:16" x14ac:dyDescent="0.2">
      <c r="C74" s="67"/>
      <c r="D74" s="68" t="s">
        <v>76</v>
      </c>
      <c r="E74" s="37">
        <v>51.364783359631623</v>
      </c>
      <c r="F74" s="48">
        <f>E74*G74/100</f>
        <v>30116.511459175534</v>
      </c>
      <c r="G74" s="39">
        <v>58632.606796594737</v>
      </c>
      <c r="H74" s="37">
        <v>56.189513705370054</v>
      </c>
      <c r="I74" s="48">
        <f>H74*J74/100</f>
        <v>41241.41464192087</v>
      </c>
      <c r="J74" s="39">
        <v>73396.995137153877</v>
      </c>
      <c r="K74" s="37">
        <v>61.46743437698035</v>
      </c>
      <c r="L74" s="48">
        <f>K74*M74/100</f>
        <v>62639.003676205597</v>
      </c>
      <c r="M74" s="39">
        <v>101906</v>
      </c>
      <c r="N74" s="12">
        <v>69.597030000000004</v>
      </c>
      <c r="O74" s="13">
        <v>108997.99659390001</v>
      </c>
      <c r="P74" s="14">
        <v>156613</v>
      </c>
    </row>
    <row r="75" spans="3:16" x14ac:dyDescent="0.2">
      <c r="C75" s="67"/>
      <c r="D75" s="68" t="s">
        <v>77</v>
      </c>
      <c r="E75" s="37">
        <v>83.130448454893212</v>
      </c>
      <c r="F75" s="38">
        <v>59194.6984312758</v>
      </c>
      <c r="G75" s="39">
        <v>71207</v>
      </c>
      <c r="H75" s="37">
        <v>87.0228834052037</v>
      </c>
      <c r="I75" s="38">
        <v>120212.54090711434</v>
      </c>
      <c r="J75" s="39">
        <v>138139</v>
      </c>
      <c r="K75" s="37">
        <v>87.307820000000007</v>
      </c>
      <c r="L75" s="38">
        <v>171669.00107500001</v>
      </c>
      <c r="M75" s="39">
        <v>196625</v>
      </c>
      <c r="N75" s="12">
        <v>84.664150000000006</v>
      </c>
      <c r="O75" s="13">
        <v>187123.01104700004</v>
      </c>
      <c r="P75" s="14">
        <v>221018</v>
      </c>
    </row>
    <row r="76" spans="3:16" x14ac:dyDescent="0.2">
      <c r="C76" s="67"/>
      <c r="D76" s="68" t="s">
        <v>78</v>
      </c>
      <c r="E76" s="37">
        <v>7.779660892786679</v>
      </c>
      <c r="F76" s="38">
        <v>13489.248692631134</v>
      </c>
      <c r="G76" s="39">
        <v>173391.21689916329</v>
      </c>
      <c r="H76" s="37">
        <v>10.770085082788345</v>
      </c>
      <c r="I76" s="38">
        <v>21520.030106471873</v>
      </c>
      <c r="J76" s="39">
        <v>199813</v>
      </c>
      <c r="K76" s="37">
        <v>22.30560293320001</v>
      </c>
      <c r="L76" s="38">
        <v>60700.237262117182</v>
      </c>
      <c r="M76" s="39">
        <v>272130</v>
      </c>
      <c r="N76" s="12">
        <v>23.101479999999999</v>
      </c>
      <c r="O76" s="13">
        <v>61795.996970400003</v>
      </c>
      <c r="P76" s="14">
        <v>267498</v>
      </c>
    </row>
    <row r="77" spans="3:16" ht="25.5" x14ac:dyDescent="0.2">
      <c r="C77" s="65" t="s">
        <v>227</v>
      </c>
      <c r="D77" s="66" t="s">
        <v>79</v>
      </c>
      <c r="E77" s="6">
        <f>F77/G77*100</f>
        <v>40.831983378358075</v>
      </c>
      <c r="F77" s="7">
        <f>SUM(F78+F89+F96+F112+F121)</f>
        <v>14264577.217548557</v>
      </c>
      <c r="G77" s="8">
        <f>SUM(G78+G89+G96+G112+G121)</f>
        <v>34934813.441144578</v>
      </c>
      <c r="H77" s="6">
        <f>I77/J77*100</f>
        <v>38.02944843117919</v>
      </c>
      <c r="I77" s="7">
        <f>I78+I89+I96+I112+I121</f>
        <v>20383388.85018209</v>
      </c>
      <c r="J77" s="8">
        <f>J78+J89+J96+J112+J121</f>
        <v>53598959.992988929</v>
      </c>
      <c r="K77" s="6">
        <f>L77/M77*100</f>
        <v>42.142679986165028</v>
      </c>
      <c r="L77" s="7">
        <f>L78+L89+L96+L112+L121</f>
        <v>32267910.879871588</v>
      </c>
      <c r="M77" s="8">
        <f>M78+M89+M96+M112+M121</f>
        <v>76568245.99305214</v>
      </c>
      <c r="N77" s="60">
        <f>O77/P77*100</f>
        <v>37.23700436405278</v>
      </c>
      <c r="O77" s="29">
        <f>SUM(O79:O88,O90:O95,O97:O111,O113:O120,O122:O131)</f>
        <v>42008978.544706285</v>
      </c>
      <c r="P77" s="30">
        <f>SUM(P79:P88,P90:P95,P97:P111,P113:P120,P122:P131)</f>
        <v>112815139.83777973</v>
      </c>
    </row>
    <row r="78" spans="3:16" ht="38.25" x14ac:dyDescent="0.2">
      <c r="C78" s="71" t="s">
        <v>228</v>
      </c>
      <c r="D78" s="72" t="s">
        <v>12</v>
      </c>
      <c r="E78" s="49">
        <f>F78/G78*100</f>
        <v>36.750810743169929</v>
      </c>
      <c r="F78" s="50">
        <f>SUM(F79:F88)</f>
        <v>1039520.994134467</v>
      </c>
      <c r="G78" s="51">
        <f>SUM(G79:G88)</f>
        <v>2828566.1543607172</v>
      </c>
      <c r="H78" s="49">
        <f>I78/J78*100</f>
        <v>40.158256982901861</v>
      </c>
      <c r="I78" s="50">
        <f>SUM(I79:I88)</f>
        <v>1644799.1398550998</v>
      </c>
      <c r="J78" s="51">
        <f>SUM(J79:J88)</f>
        <v>4095793.1529632974</v>
      </c>
      <c r="K78" s="49">
        <f>L78/M78*100</f>
        <v>37.518677347966509</v>
      </c>
      <c r="L78" s="50">
        <f>SUM(L79:L88)</f>
        <v>2227026.5214718999</v>
      </c>
      <c r="M78" s="51">
        <f>SUM(M79:M88)</f>
        <v>5935781</v>
      </c>
      <c r="N78" s="57">
        <f>O78/P78*100</f>
        <v>36.37893222786203</v>
      </c>
      <c r="O78" s="58">
        <f>SUM(O79:O88)</f>
        <v>2458456.9540772</v>
      </c>
      <c r="P78" s="59">
        <f>SUM(P79:P88)</f>
        <v>6757914</v>
      </c>
    </row>
    <row r="79" spans="3:16" x14ac:dyDescent="0.2">
      <c r="C79" s="67"/>
      <c r="D79" s="68" t="s">
        <v>80</v>
      </c>
      <c r="E79" s="37">
        <v>19.116990000000001</v>
      </c>
      <c r="F79" s="38">
        <v>17762.360088600002</v>
      </c>
      <c r="G79" s="39">
        <v>92914</v>
      </c>
      <c r="H79" s="37">
        <v>19.116990000000001</v>
      </c>
      <c r="I79" s="38">
        <v>22075.3442025</v>
      </c>
      <c r="J79" s="39">
        <v>115475</v>
      </c>
      <c r="K79" s="37">
        <v>19.116990000000001</v>
      </c>
      <c r="L79" s="38">
        <v>27934.701637500002</v>
      </c>
      <c r="M79" s="39">
        <v>146125</v>
      </c>
      <c r="N79" s="12">
        <v>10.94035</v>
      </c>
      <c r="O79" s="13">
        <v>11582.001527500001</v>
      </c>
      <c r="P79" s="14">
        <v>105865</v>
      </c>
    </row>
    <row r="80" spans="3:16" x14ac:dyDescent="0.2">
      <c r="C80" s="67"/>
      <c r="D80" s="68" t="s">
        <v>81</v>
      </c>
      <c r="E80" s="37">
        <v>13.348056823138933</v>
      </c>
      <c r="F80" s="38">
        <v>14782.4596135097</v>
      </c>
      <c r="G80" s="39">
        <v>110746.15436071729</v>
      </c>
      <c r="H80" s="37">
        <v>16.502635384113066</v>
      </c>
      <c r="I80" s="38">
        <v>21228</v>
      </c>
      <c r="J80" s="39">
        <v>128634</v>
      </c>
      <c r="K80" s="37">
        <v>13.013550825277905</v>
      </c>
      <c r="L80" s="38">
        <v>23519</v>
      </c>
      <c r="M80" s="39">
        <v>180727</v>
      </c>
      <c r="N80" s="12">
        <v>11.57569</v>
      </c>
      <c r="O80" s="13">
        <v>23632.0026488</v>
      </c>
      <c r="P80" s="14">
        <v>204152</v>
      </c>
    </row>
    <row r="81" spans="3:16" x14ac:dyDescent="0.2">
      <c r="C81" s="67"/>
      <c r="D81" s="68" t="s">
        <v>82</v>
      </c>
      <c r="E81" s="37">
        <v>29.700246632517548</v>
      </c>
      <c r="F81" s="38">
        <v>40703</v>
      </c>
      <c r="G81" s="39">
        <v>137046</v>
      </c>
      <c r="H81" s="37">
        <v>20.338010000000001</v>
      </c>
      <c r="I81" s="38">
        <v>35439.999325500001</v>
      </c>
      <c r="J81" s="39">
        <v>174255</v>
      </c>
      <c r="K81" s="37">
        <v>27.109819999999999</v>
      </c>
      <c r="L81" s="38">
        <v>28653.995347199998</v>
      </c>
      <c r="M81" s="39">
        <v>105696</v>
      </c>
      <c r="N81" s="12">
        <v>30.427869999999999</v>
      </c>
      <c r="O81" s="13">
        <v>38836.003317100003</v>
      </c>
      <c r="P81" s="14">
        <v>127633</v>
      </c>
    </row>
    <row r="82" spans="3:16" x14ac:dyDescent="0.2">
      <c r="C82" s="67"/>
      <c r="D82" s="68" t="s">
        <v>83</v>
      </c>
      <c r="E82" s="37">
        <v>55.577813954402352</v>
      </c>
      <c r="F82" s="38">
        <v>780801.59268260782</v>
      </c>
      <c r="G82" s="39">
        <v>1404880</v>
      </c>
      <c r="H82" s="37">
        <v>53.714149999999997</v>
      </c>
      <c r="I82" s="38">
        <v>1142110.0057709999</v>
      </c>
      <c r="J82" s="39">
        <v>2126274</v>
      </c>
      <c r="K82" s="37">
        <v>44.912559999999999</v>
      </c>
      <c r="L82" s="38">
        <v>1702571.8228904</v>
      </c>
      <c r="M82" s="39">
        <v>3790859</v>
      </c>
      <c r="N82" s="12">
        <v>41.520740000000004</v>
      </c>
      <c r="O82" s="13">
        <v>1945406.9390564</v>
      </c>
      <c r="P82" s="14">
        <v>4685386</v>
      </c>
    </row>
    <row r="83" spans="3:16" x14ac:dyDescent="0.2">
      <c r="C83" s="67"/>
      <c r="D83" s="68" t="s">
        <v>84</v>
      </c>
      <c r="E83" s="37">
        <v>36.183206648468705</v>
      </c>
      <c r="F83" s="38">
        <f>E83*G83/100</f>
        <v>151416.95035804645</v>
      </c>
      <c r="G83" s="39">
        <v>418473</v>
      </c>
      <c r="H83" s="37">
        <v>40.973190871188741</v>
      </c>
      <c r="I83" s="38">
        <v>368356.80062609998</v>
      </c>
      <c r="J83" s="39">
        <v>777186.15296329721</v>
      </c>
      <c r="K83" s="37">
        <v>46.397280000000002</v>
      </c>
      <c r="L83" s="38">
        <v>351091.00159679999</v>
      </c>
      <c r="M83" s="39">
        <v>756706</v>
      </c>
      <c r="N83" s="12">
        <v>49.22974</v>
      </c>
      <c r="O83" s="13">
        <v>324135.0080262</v>
      </c>
      <c r="P83" s="14">
        <v>658413</v>
      </c>
    </row>
    <row r="84" spans="3:16" x14ac:dyDescent="0.2">
      <c r="C84" s="67"/>
      <c r="D84" s="68" t="s">
        <v>85</v>
      </c>
      <c r="E84" s="37">
        <v>6.8952922454650114</v>
      </c>
      <c r="F84" s="38">
        <v>11079.631391703</v>
      </c>
      <c r="G84" s="39">
        <v>160684</v>
      </c>
      <c r="H84" s="37">
        <v>7.1695500000000001</v>
      </c>
      <c r="I84" s="38">
        <v>15805.98993</v>
      </c>
      <c r="J84" s="39">
        <v>220460</v>
      </c>
      <c r="K84" s="37">
        <v>10.77123219857013</v>
      </c>
      <c r="L84" s="38">
        <v>28068.000000000004</v>
      </c>
      <c r="M84" s="39">
        <v>260583</v>
      </c>
      <c r="N84" s="12">
        <v>11.561820000000001</v>
      </c>
      <c r="O84" s="13">
        <v>30682.989152400001</v>
      </c>
      <c r="P84" s="14">
        <v>265382</v>
      </c>
    </row>
    <row r="85" spans="3:16" x14ac:dyDescent="0.2">
      <c r="C85" s="67"/>
      <c r="D85" s="68" t="s">
        <v>86</v>
      </c>
      <c r="E85" s="37">
        <v>31.036811887875722</v>
      </c>
      <c r="F85" s="38">
        <v>22975</v>
      </c>
      <c r="G85" s="39">
        <v>74025</v>
      </c>
      <c r="H85" s="37">
        <v>32.128666494379118</v>
      </c>
      <c r="I85" s="38">
        <v>39783</v>
      </c>
      <c r="J85" s="39">
        <v>123824</v>
      </c>
      <c r="K85" s="37">
        <v>39.324602308031054</v>
      </c>
      <c r="L85" s="38">
        <v>65188</v>
      </c>
      <c r="M85" s="39">
        <v>165769</v>
      </c>
      <c r="N85" s="12">
        <v>41.837470000000003</v>
      </c>
      <c r="O85" s="13">
        <v>75114.993638</v>
      </c>
      <c r="P85" s="14">
        <v>179540</v>
      </c>
    </row>
    <row r="86" spans="3:16" x14ac:dyDescent="0.2">
      <c r="C86" s="69"/>
      <c r="D86" s="68" t="s">
        <v>87</v>
      </c>
      <c r="E86" s="40">
        <v>0</v>
      </c>
      <c r="F86" s="41">
        <v>0</v>
      </c>
      <c r="G86" s="39">
        <v>79978</v>
      </c>
      <c r="H86" s="40">
        <v>0</v>
      </c>
      <c r="I86" s="41">
        <v>0</v>
      </c>
      <c r="J86" s="39">
        <v>119317</v>
      </c>
      <c r="K86" s="40">
        <v>0</v>
      </c>
      <c r="L86" s="41">
        <v>0</v>
      </c>
      <c r="M86" s="39">
        <v>195697</v>
      </c>
      <c r="N86" s="12">
        <v>1.17279</v>
      </c>
      <c r="O86" s="13">
        <v>2636.0097155999997</v>
      </c>
      <c r="P86" s="14">
        <v>224764</v>
      </c>
    </row>
    <row r="87" spans="3:16" x14ac:dyDescent="0.2">
      <c r="C87" s="69"/>
      <c r="D87" s="68" t="s">
        <v>88</v>
      </c>
      <c r="E87" s="40">
        <v>0</v>
      </c>
      <c r="F87" s="41">
        <v>0</v>
      </c>
      <c r="G87" s="39">
        <v>44411</v>
      </c>
      <c r="H87" s="40">
        <v>0</v>
      </c>
      <c r="I87" s="41">
        <v>0</v>
      </c>
      <c r="J87" s="39">
        <v>44411</v>
      </c>
      <c r="K87" s="40">
        <v>0</v>
      </c>
      <c r="L87" s="41">
        <v>0</v>
      </c>
      <c r="M87" s="39">
        <v>44411</v>
      </c>
      <c r="N87" s="20">
        <v>0</v>
      </c>
      <c r="O87" s="16">
        <v>0</v>
      </c>
      <c r="P87" s="14">
        <v>44411</v>
      </c>
    </row>
    <row r="88" spans="3:16" x14ac:dyDescent="0.2">
      <c r="C88" s="69"/>
      <c r="D88" s="68" t="s">
        <v>89</v>
      </c>
      <c r="E88" s="40">
        <v>0</v>
      </c>
      <c r="F88" s="41">
        <v>0</v>
      </c>
      <c r="G88" s="39">
        <v>305409</v>
      </c>
      <c r="H88" s="40">
        <v>0</v>
      </c>
      <c r="I88" s="41">
        <v>0</v>
      </c>
      <c r="J88" s="39">
        <v>265957</v>
      </c>
      <c r="K88" s="40">
        <v>0</v>
      </c>
      <c r="L88" s="41">
        <v>0</v>
      </c>
      <c r="M88" s="39">
        <v>289208</v>
      </c>
      <c r="N88" s="12">
        <v>2.4511400000000001</v>
      </c>
      <c r="O88" s="13">
        <v>6431.0069952000003</v>
      </c>
      <c r="P88" s="14">
        <v>262368</v>
      </c>
    </row>
    <row r="89" spans="3:16" ht="25.5" x14ac:dyDescent="0.2">
      <c r="C89" s="71" t="s">
        <v>229</v>
      </c>
      <c r="D89" s="72" t="s">
        <v>12</v>
      </c>
      <c r="E89" s="49">
        <f>F89/G89*100</f>
        <v>44.710124581208959</v>
      </c>
      <c r="F89" s="50">
        <f>SUM(F90:F95)</f>
        <v>5810650.9420884438</v>
      </c>
      <c r="G89" s="51">
        <f>SUM(G90:G95)</f>
        <v>12996275.44435557</v>
      </c>
      <c r="H89" s="49">
        <f>I89/J89*100</f>
        <v>32.937431080774623</v>
      </c>
      <c r="I89" s="50">
        <f>SUM(I90:I95)</f>
        <v>7911760.9945793999</v>
      </c>
      <c r="J89" s="51">
        <f>SUM(J90:J95)</f>
        <v>24020577</v>
      </c>
      <c r="K89" s="49">
        <f>L89/M89*100</f>
        <v>33.21237678109015</v>
      </c>
      <c r="L89" s="50">
        <f>SUM(L90:L95)</f>
        <v>10380994.996823501</v>
      </c>
      <c r="M89" s="51">
        <f>SUM(M90:M95)</f>
        <v>31256405</v>
      </c>
      <c r="N89" s="57">
        <f>O89/P89*100</f>
        <v>22.569729598169012</v>
      </c>
      <c r="O89" s="58">
        <f>SUM(O90:O95)</f>
        <v>11595345.665730147</v>
      </c>
      <c r="P89" s="59">
        <f>SUM(P90:P95)</f>
        <v>51375651.689999998</v>
      </c>
    </row>
    <row r="90" spans="3:16" x14ac:dyDescent="0.2">
      <c r="C90" s="73"/>
      <c r="D90" s="68" t="s">
        <v>90</v>
      </c>
      <c r="E90" s="37">
        <v>5.0688835593970047</v>
      </c>
      <c r="F90" s="38">
        <v>297145</v>
      </c>
      <c r="G90" s="39">
        <v>5862139</v>
      </c>
      <c r="H90" s="37">
        <v>12.644380155982237</v>
      </c>
      <c r="I90" s="38">
        <v>2098509</v>
      </c>
      <c r="J90" s="39">
        <v>16596377</v>
      </c>
      <c r="K90" s="37">
        <v>19.552580246471116</v>
      </c>
      <c r="L90" s="38">
        <v>4664531</v>
      </c>
      <c r="M90" s="39">
        <v>23856345</v>
      </c>
      <c r="N90" s="12">
        <v>13.53814</v>
      </c>
      <c r="O90" s="13">
        <v>5871138.5140716005</v>
      </c>
      <c r="P90" s="14">
        <v>43367394</v>
      </c>
    </row>
    <row r="91" spans="3:16" x14ac:dyDescent="0.2">
      <c r="C91" s="73"/>
      <c r="D91" s="68" t="s">
        <v>91</v>
      </c>
      <c r="E91" s="37">
        <v>2.5889315117027296</v>
      </c>
      <c r="F91" s="38">
        <v>3652.9420884436654</v>
      </c>
      <c r="G91" s="39">
        <v>141098.44435556894</v>
      </c>
      <c r="H91" s="37">
        <v>3.8025099999999998</v>
      </c>
      <c r="I91" s="38">
        <v>5790.9945793999996</v>
      </c>
      <c r="J91" s="39">
        <v>152294</v>
      </c>
      <c r="K91" s="37">
        <v>16.45635</v>
      </c>
      <c r="L91" s="38">
        <v>43569.996823500005</v>
      </c>
      <c r="M91" s="39">
        <v>264761</v>
      </c>
      <c r="N91" s="12">
        <v>17.915050000000001</v>
      </c>
      <c r="O91" s="13">
        <v>53501.987234845001</v>
      </c>
      <c r="P91" s="14">
        <v>298642.69</v>
      </c>
    </row>
    <row r="92" spans="3:16" x14ac:dyDescent="0.2">
      <c r="C92" s="73"/>
      <c r="D92" s="68" t="s">
        <v>92</v>
      </c>
      <c r="E92" s="37">
        <v>34.613840182037208</v>
      </c>
      <c r="F92" s="38">
        <v>2586</v>
      </c>
      <c r="G92" s="39">
        <v>7471</v>
      </c>
      <c r="H92" s="37">
        <v>62.775405636208369</v>
      </c>
      <c r="I92" s="38">
        <v>14702</v>
      </c>
      <c r="J92" s="39">
        <v>23420</v>
      </c>
      <c r="K92" s="37">
        <v>64.316732256751251</v>
      </c>
      <c r="L92" s="38">
        <v>18958</v>
      </c>
      <c r="M92" s="39">
        <v>29476</v>
      </c>
      <c r="N92" s="12">
        <v>54.921840000000003</v>
      </c>
      <c r="O92" s="13">
        <v>16899.999386399999</v>
      </c>
      <c r="P92" s="14">
        <v>30771</v>
      </c>
    </row>
    <row r="93" spans="3:16" x14ac:dyDescent="0.2">
      <c r="C93" s="73"/>
      <c r="D93" s="68" t="s">
        <v>93</v>
      </c>
      <c r="E93" s="43" t="s">
        <v>27</v>
      </c>
      <c r="F93" s="44" t="s">
        <v>27</v>
      </c>
      <c r="G93" s="46" t="s">
        <v>27</v>
      </c>
      <c r="H93" s="43" t="s">
        <v>27</v>
      </c>
      <c r="I93" s="44" t="s">
        <v>27</v>
      </c>
      <c r="J93" s="46" t="s">
        <v>27</v>
      </c>
      <c r="K93" s="43" t="s">
        <v>27</v>
      </c>
      <c r="L93" s="44" t="s">
        <v>27</v>
      </c>
      <c r="M93" s="46" t="s">
        <v>27</v>
      </c>
      <c r="N93" s="15">
        <v>0</v>
      </c>
      <c r="O93" s="16">
        <v>0</v>
      </c>
      <c r="P93" s="14">
        <v>565350</v>
      </c>
    </row>
    <row r="94" spans="3:16" x14ac:dyDescent="0.2">
      <c r="C94" s="73"/>
      <c r="D94" s="68" t="s">
        <v>94</v>
      </c>
      <c r="E94" s="37">
        <v>77.516713045404288</v>
      </c>
      <c r="F94" s="38">
        <v>3086769</v>
      </c>
      <c r="G94" s="39">
        <v>3982069</v>
      </c>
      <c r="H94" s="37">
        <v>79.7374242936759</v>
      </c>
      <c r="I94" s="38">
        <v>3220038</v>
      </c>
      <c r="J94" s="39">
        <v>4038302</v>
      </c>
      <c r="K94" s="37">
        <v>78.642259210273195</v>
      </c>
      <c r="L94" s="38">
        <v>3016964</v>
      </c>
      <c r="M94" s="39">
        <v>3836314</v>
      </c>
      <c r="N94" s="12">
        <v>78.751390000000001</v>
      </c>
      <c r="O94" s="13">
        <v>3028302.0134904999</v>
      </c>
      <c r="P94" s="14">
        <v>3845395</v>
      </c>
    </row>
    <row r="95" spans="3:16" x14ac:dyDescent="0.2">
      <c r="C95" s="73"/>
      <c r="D95" s="68" t="s">
        <v>95</v>
      </c>
      <c r="E95" s="37">
        <v>80.589299543399065</v>
      </c>
      <c r="F95" s="38">
        <v>2420498</v>
      </c>
      <c r="G95" s="39">
        <v>3003498</v>
      </c>
      <c r="H95" s="37">
        <v>80.142477814355814</v>
      </c>
      <c r="I95" s="38">
        <v>2572721</v>
      </c>
      <c r="J95" s="39">
        <v>3210184</v>
      </c>
      <c r="K95" s="37">
        <v>80.653455916469426</v>
      </c>
      <c r="L95" s="38">
        <v>2636972</v>
      </c>
      <c r="M95" s="39">
        <v>3269509</v>
      </c>
      <c r="N95" s="12">
        <v>80.337320000000005</v>
      </c>
      <c r="O95" s="13">
        <v>2625503.1515468</v>
      </c>
      <c r="P95" s="14">
        <v>3268099</v>
      </c>
    </row>
    <row r="96" spans="3:16" ht="38.25" x14ac:dyDescent="0.2">
      <c r="C96" s="71" t="s">
        <v>230</v>
      </c>
      <c r="D96" s="72" t="s">
        <v>12</v>
      </c>
      <c r="E96" s="49">
        <f>F96/G96*100</f>
        <v>8.7357364765230656</v>
      </c>
      <c r="F96" s="50">
        <f>SUM(F97:F111)</f>
        <v>2916.047153456218</v>
      </c>
      <c r="G96" s="51">
        <f>SUM(G97:G111)</f>
        <v>33380.667575000407</v>
      </c>
      <c r="H96" s="49">
        <f>I96/J96*100</f>
        <v>13.379168105120073</v>
      </c>
      <c r="I96" s="50">
        <f>SUM(I97:I111)</f>
        <v>5218.9723405571085</v>
      </c>
      <c r="J96" s="51">
        <f>SUM(J97:J111)</f>
        <v>39008.197666339664</v>
      </c>
      <c r="K96" s="49">
        <f>L96/M96*100</f>
        <v>19.74697264476141</v>
      </c>
      <c r="L96" s="50">
        <f>SUM(L97:L111)</f>
        <v>9777.9623817890897</v>
      </c>
      <c r="M96" s="51">
        <f>SUM(M97:M111)</f>
        <v>49516.260328557473</v>
      </c>
      <c r="N96" s="57">
        <f>O96/P96*100</f>
        <v>19.615508943768496</v>
      </c>
      <c r="O96" s="58">
        <f>SUM(O97:O111)</f>
        <v>9800.1334111423312</v>
      </c>
      <c r="P96" s="59">
        <f>SUM(P97:P111)</f>
        <v>49961.147779729981</v>
      </c>
    </row>
    <row r="97" spans="3:16" x14ac:dyDescent="0.2">
      <c r="C97" s="67"/>
      <c r="D97" s="68" t="s">
        <v>96</v>
      </c>
      <c r="E97" s="37">
        <v>59.692900000000002</v>
      </c>
      <c r="F97" s="38">
        <v>311.00000899999998</v>
      </c>
      <c r="G97" s="39">
        <v>521</v>
      </c>
      <c r="H97" s="37">
        <v>59.692900000000002</v>
      </c>
      <c r="I97" s="38">
        <v>311.00000899999998</v>
      </c>
      <c r="J97" s="39">
        <v>521</v>
      </c>
      <c r="K97" s="37">
        <v>59.692900000000002</v>
      </c>
      <c r="L97" s="38">
        <v>311.00000899999998</v>
      </c>
      <c r="M97" s="39">
        <v>521</v>
      </c>
      <c r="N97" s="12">
        <v>59.692900000000002</v>
      </c>
      <c r="O97" s="13">
        <v>311.00000899999998</v>
      </c>
      <c r="P97" s="14">
        <v>521</v>
      </c>
    </row>
    <row r="98" spans="3:16" x14ac:dyDescent="0.2">
      <c r="C98" s="67"/>
      <c r="D98" s="68" t="s">
        <v>97</v>
      </c>
      <c r="E98" s="43" t="s">
        <v>27</v>
      </c>
      <c r="F98" s="44" t="s">
        <v>27</v>
      </c>
      <c r="G98" s="39">
        <v>12767.007508407647</v>
      </c>
      <c r="H98" s="43" t="s">
        <v>27</v>
      </c>
      <c r="I98" s="44" t="s">
        <v>27</v>
      </c>
      <c r="J98" s="39">
        <v>12717</v>
      </c>
      <c r="K98" s="43" t="s">
        <v>27</v>
      </c>
      <c r="L98" s="44" t="s">
        <v>27</v>
      </c>
      <c r="M98" s="39">
        <v>12392.076424025241</v>
      </c>
      <c r="N98" s="56" t="s">
        <v>27</v>
      </c>
      <c r="O98" s="56" t="s">
        <v>27</v>
      </c>
      <c r="P98" s="18">
        <v>12392.076424025241</v>
      </c>
    </row>
    <row r="99" spans="3:16" x14ac:dyDescent="0.2">
      <c r="C99" s="67"/>
      <c r="D99" s="68" t="s">
        <v>98</v>
      </c>
      <c r="E99" s="43" t="s">
        <v>27</v>
      </c>
      <c r="F99" s="44" t="s">
        <v>27</v>
      </c>
      <c r="G99" s="46" t="s">
        <v>27</v>
      </c>
      <c r="H99" s="43" t="s">
        <v>27</v>
      </c>
      <c r="I99" s="44" t="s">
        <v>27</v>
      </c>
      <c r="J99" s="46" t="s">
        <v>27</v>
      </c>
      <c r="K99" s="43" t="s">
        <v>27</v>
      </c>
      <c r="L99" s="44" t="s">
        <v>27</v>
      </c>
      <c r="M99" s="46" t="s">
        <v>27</v>
      </c>
      <c r="N99" s="15">
        <v>0</v>
      </c>
      <c r="O99" s="16">
        <v>0</v>
      </c>
      <c r="P99" s="46" t="s">
        <v>27</v>
      </c>
    </row>
    <row r="100" spans="3:16" x14ac:dyDescent="0.2">
      <c r="C100" s="67"/>
      <c r="D100" s="68" t="s">
        <v>99</v>
      </c>
      <c r="E100" s="37">
        <v>22.369879999999998</v>
      </c>
      <c r="F100" s="38">
        <v>186.94705436542935</v>
      </c>
      <c r="G100" s="39">
        <v>835.70879399187379</v>
      </c>
      <c r="H100" s="37">
        <v>22.369879999999998</v>
      </c>
      <c r="I100" s="38">
        <v>226.88227688499541</v>
      </c>
      <c r="J100" s="39">
        <v>1014.2310861077281</v>
      </c>
      <c r="K100" s="37">
        <v>22.369879999999998</v>
      </c>
      <c r="L100" s="38">
        <v>275.34837464675616</v>
      </c>
      <c r="M100" s="39">
        <v>1230.8889213833786</v>
      </c>
      <c r="N100" s="19">
        <v>22.369879999999998</v>
      </c>
      <c r="O100" s="13">
        <v>297.51940400000001</v>
      </c>
      <c r="P100" s="14">
        <v>1330</v>
      </c>
    </row>
    <row r="101" spans="3:16" x14ac:dyDescent="0.2">
      <c r="C101" s="67"/>
      <c r="D101" s="68" t="s">
        <v>100</v>
      </c>
      <c r="E101" s="43" t="s">
        <v>27</v>
      </c>
      <c r="F101" s="44" t="s">
        <v>27</v>
      </c>
      <c r="G101" s="39">
        <v>1539</v>
      </c>
      <c r="H101" s="43" t="s">
        <v>27</v>
      </c>
      <c r="I101" s="44" t="s">
        <v>27</v>
      </c>
      <c r="J101" s="39">
        <v>1692.5713390278088</v>
      </c>
      <c r="K101" s="43" t="s">
        <v>27</v>
      </c>
      <c r="L101" s="44" t="s">
        <v>27</v>
      </c>
      <c r="M101" s="39">
        <v>1861.4670160483361</v>
      </c>
      <c r="N101" s="56" t="s">
        <v>27</v>
      </c>
      <c r="O101" s="56" t="s">
        <v>27</v>
      </c>
      <c r="P101" s="18">
        <v>1861.4670160483361</v>
      </c>
    </row>
    <row r="102" spans="3:16" x14ac:dyDescent="0.2">
      <c r="C102" s="67"/>
      <c r="D102" s="68" t="s">
        <v>101</v>
      </c>
      <c r="E102" s="43" t="s">
        <v>27</v>
      </c>
      <c r="F102" s="44" t="s">
        <v>27</v>
      </c>
      <c r="G102" s="46" t="s">
        <v>27</v>
      </c>
      <c r="H102" s="43" t="s">
        <v>27</v>
      </c>
      <c r="I102" s="44" t="s">
        <v>27</v>
      </c>
      <c r="J102" s="46" t="s">
        <v>27</v>
      </c>
      <c r="K102" s="43" t="s">
        <v>27</v>
      </c>
      <c r="L102" s="44" t="s">
        <v>27</v>
      </c>
      <c r="M102" s="46" t="s">
        <v>27</v>
      </c>
      <c r="N102" s="56" t="s">
        <v>27</v>
      </c>
      <c r="O102" s="56" t="s">
        <v>27</v>
      </c>
      <c r="P102" s="46" t="s">
        <v>27</v>
      </c>
    </row>
    <row r="103" spans="3:16" x14ac:dyDescent="0.2">
      <c r="C103" s="67"/>
      <c r="D103" s="68" t="s">
        <v>102</v>
      </c>
      <c r="E103" s="43" t="s">
        <v>27</v>
      </c>
      <c r="F103" s="44" t="s">
        <v>27</v>
      </c>
      <c r="G103" s="46" t="s">
        <v>27</v>
      </c>
      <c r="H103" s="43" t="s">
        <v>27</v>
      </c>
      <c r="I103" s="44" t="s">
        <v>27</v>
      </c>
      <c r="J103" s="46" t="s">
        <v>27</v>
      </c>
      <c r="K103" s="43" t="s">
        <v>27</v>
      </c>
      <c r="L103" s="44" t="s">
        <v>27</v>
      </c>
      <c r="M103" s="46" t="s">
        <v>27</v>
      </c>
      <c r="N103" s="15">
        <v>0</v>
      </c>
      <c r="O103" s="16">
        <v>0</v>
      </c>
      <c r="P103" s="46" t="s">
        <v>27</v>
      </c>
    </row>
    <row r="104" spans="3:16" x14ac:dyDescent="0.2">
      <c r="C104" s="69"/>
      <c r="D104" s="68" t="s">
        <v>103</v>
      </c>
      <c r="E104" s="40">
        <v>0</v>
      </c>
      <c r="F104" s="41">
        <v>0</v>
      </c>
      <c r="G104" s="39">
        <v>597</v>
      </c>
      <c r="H104" s="40">
        <v>0</v>
      </c>
      <c r="I104" s="41">
        <v>0</v>
      </c>
      <c r="J104" s="39">
        <v>496.20111342592583</v>
      </c>
      <c r="K104" s="40">
        <v>0</v>
      </c>
      <c r="L104" s="41">
        <v>0</v>
      </c>
      <c r="M104" s="39">
        <v>517.22362744410691</v>
      </c>
      <c r="N104" s="20">
        <v>0</v>
      </c>
      <c r="O104" s="16">
        <v>0</v>
      </c>
      <c r="P104" s="14">
        <v>863</v>
      </c>
    </row>
    <row r="105" spans="3:16" x14ac:dyDescent="0.2">
      <c r="C105" s="67"/>
      <c r="D105" s="68" t="s">
        <v>104</v>
      </c>
      <c r="E105" s="43" t="s">
        <v>27</v>
      </c>
      <c r="F105" s="44" t="s">
        <v>27</v>
      </c>
      <c r="G105" s="39">
        <v>9943</v>
      </c>
      <c r="H105" s="43" t="s">
        <v>27</v>
      </c>
      <c r="I105" s="44" t="s">
        <v>27</v>
      </c>
      <c r="J105" s="39">
        <v>9943</v>
      </c>
      <c r="K105" s="43" t="s">
        <v>27</v>
      </c>
      <c r="L105" s="44" t="s">
        <v>27</v>
      </c>
      <c r="M105" s="39">
        <v>9943</v>
      </c>
      <c r="N105" s="56" t="s">
        <v>27</v>
      </c>
      <c r="O105" s="56" t="s">
        <v>27</v>
      </c>
      <c r="P105" s="18">
        <v>9943</v>
      </c>
    </row>
    <row r="106" spans="3:16" x14ac:dyDescent="0.2">
      <c r="C106" s="69"/>
      <c r="D106" s="68" t="s">
        <v>105</v>
      </c>
      <c r="E106" s="40">
        <v>0</v>
      </c>
      <c r="F106" s="41">
        <v>0</v>
      </c>
      <c r="G106" s="39">
        <v>1182</v>
      </c>
      <c r="H106" s="40">
        <v>0</v>
      </c>
      <c r="I106" s="41">
        <v>0</v>
      </c>
      <c r="J106" s="39">
        <v>1182</v>
      </c>
      <c r="K106" s="40">
        <v>0</v>
      </c>
      <c r="L106" s="41">
        <v>0</v>
      </c>
      <c r="M106" s="39">
        <v>1182</v>
      </c>
      <c r="N106" s="20">
        <v>0</v>
      </c>
      <c r="O106" s="16">
        <v>0</v>
      </c>
      <c r="P106" s="18">
        <v>1182</v>
      </c>
    </row>
    <row r="107" spans="3:16" x14ac:dyDescent="0.2">
      <c r="C107" s="67"/>
      <c r="D107" s="68" t="s">
        <v>106</v>
      </c>
      <c r="E107" s="43" t="s">
        <v>27</v>
      </c>
      <c r="F107" s="44" t="s">
        <v>27</v>
      </c>
      <c r="G107" s="46" t="s">
        <v>27</v>
      </c>
      <c r="H107" s="43" t="s">
        <v>27</v>
      </c>
      <c r="I107" s="44" t="s">
        <v>27</v>
      </c>
      <c r="J107" s="46" t="s">
        <v>27</v>
      </c>
      <c r="K107" s="43" t="s">
        <v>27</v>
      </c>
      <c r="L107" s="44" t="s">
        <v>27</v>
      </c>
      <c r="M107" s="46" t="s">
        <v>27</v>
      </c>
      <c r="N107" s="56" t="s">
        <v>27</v>
      </c>
      <c r="O107" s="56" t="s">
        <v>27</v>
      </c>
      <c r="P107" s="46" t="s">
        <v>27</v>
      </c>
    </row>
    <row r="108" spans="3:16" x14ac:dyDescent="0.2">
      <c r="C108" s="67"/>
      <c r="D108" s="68" t="s">
        <v>107</v>
      </c>
      <c r="E108" s="37">
        <v>42.906680000000001</v>
      </c>
      <c r="F108" s="38">
        <v>2065.5066678907883</v>
      </c>
      <c r="G108" s="39">
        <v>4813.9512726008825</v>
      </c>
      <c r="H108" s="37">
        <v>42.906680000000001</v>
      </c>
      <c r="I108" s="38">
        <v>4126.0614723519175</v>
      </c>
      <c r="J108" s="39">
        <v>9616.3615370658317</v>
      </c>
      <c r="K108" s="37">
        <v>42.906680000000001</v>
      </c>
      <c r="L108" s="38">
        <v>8242.2310894844431</v>
      </c>
      <c r="M108" s="39">
        <v>19209.668726371845</v>
      </c>
      <c r="N108" s="19">
        <v>42.906680000000001</v>
      </c>
      <c r="O108" s="13">
        <v>8242.2310894844431</v>
      </c>
      <c r="P108" s="18">
        <v>19209.668726371845</v>
      </c>
    </row>
    <row r="109" spans="3:16" x14ac:dyDescent="0.2">
      <c r="C109" s="67"/>
      <c r="D109" s="68" t="s">
        <v>108</v>
      </c>
      <c r="E109" s="37">
        <v>67.032970000000006</v>
      </c>
      <c r="F109" s="38">
        <v>352.59342220000008</v>
      </c>
      <c r="G109" s="39">
        <v>526</v>
      </c>
      <c r="H109" s="37">
        <v>67.032970000000006</v>
      </c>
      <c r="I109" s="38">
        <v>555.0285823201956</v>
      </c>
      <c r="J109" s="39">
        <v>827.99342222222219</v>
      </c>
      <c r="K109" s="37">
        <v>67.032970000000006</v>
      </c>
      <c r="L109" s="38">
        <v>949.38290865788895</v>
      </c>
      <c r="M109" s="39">
        <v>1416.2924731783312</v>
      </c>
      <c r="N109" s="19">
        <v>67.032970000000006</v>
      </c>
      <c r="O109" s="13">
        <v>949.38290865788895</v>
      </c>
      <c r="P109" s="18">
        <v>1416.2924731783312</v>
      </c>
    </row>
    <row r="110" spans="3:16" x14ac:dyDescent="0.2">
      <c r="C110" s="67"/>
      <c r="D110" s="68" t="s">
        <v>109</v>
      </c>
      <c r="E110" s="43" t="s">
        <v>27</v>
      </c>
      <c r="F110" s="44" t="s">
        <v>27</v>
      </c>
      <c r="G110" s="46" t="s">
        <v>27</v>
      </c>
      <c r="H110" s="43" t="s">
        <v>27</v>
      </c>
      <c r="I110" s="44" t="s">
        <v>27</v>
      </c>
      <c r="J110" s="46" t="s">
        <v>27</v>
      </c>
      <c r="K110" s="43" t="s">
        <v>27</v>
      </c>
      <c r="L110" s="44" t="s">
        <v>27</v>
      </c>
      <c r="M110" s="46" t="s">
        <v>27</v>
      </c>
      <c r="N110" s="56" t="s">
        <v>27</v>
      </c>
      <c r="O110" s="56" t="s">
        <v>27</v>
      </c>
      <c r="P110" s="18" t="s">
        <v>27</v>
      </c>
    </row>
    <row r="111" spans="3:16" x14ac:dyDescent="0.2">
      <c r="C111" s="67"/>
      <c r="D111" s="68" t="s">
        <v>110</v>
      </c>
      <c r="E111" s="43" t="s">
        <v>27</v>
      </c>
      <c r="F111" s="44" t="s">
        <v>27</v>
      </c>
      <c r="G111" s="39">
        <v>656</v>
      </c>
      <c r="H111" s="43" t="s">
        <v>27</v>
      </c>
      <c r="I111" s="44" t="s">
        <v>27</v>
      </c>
      <c r="J111" s="39">
        <v>997.83916849015327</v>
      </c>
      <c r="K111" s="43" t="s">
        <v>27</v>
      </c>
      <c r="L111" s="44" t="s">
        <v>27</v>
      </c>
      <c r="M111" s="39">
        <v>1242.6431401062375</v>
      </c>
      <c r="N111" s="56" t="s">
        <v>27</v>
      </c>
      <c r="O111" s="56" t="s">
        <v>27</v>
      </c>
      <c r="P111" s="18">
        <v>1242.6431401062375</v>
      </c>
    </row>
    <row r="112" spans="3:16" ht="25.5" x14ac:dyDescent="0.2">
      <c r="C112" s="71" t="s">
        <v>231</v>
      </c>
      <c r="D112" s="72" t="s">
        <v>12</v>
      </c>
      <c r="E112" s="49">
        <f>F112/G112*100</f>
        <v>31.456118758889872</v>
      </c>
      <c r="F112" s="50">
        <f>SUM(F113:F120)</f>
        <v>3067386.9180042474</v>
      </c>
      <c r="G112" s="51">
        <f>SUM(G113:G120)</f>
        <v>9751320.3759041876</v>
      </c>
      <c r="H112" s="49">
        <f>I112/J112*100</f>
        <v>43.018370459026407</v>
      </c>
      <c r="I112" s="50">
        <f>SUM(I113:I120)</f>
        <v>6104930.9783205418</v>
      </c>
      <c r="J112" s="51">
        <f>SUM(J113:J120)</f>
        <v>14191451.03168259</v>
      </c>
      <c r="K112" s="49">
        <f>L112/M112*100</f>
        <v>54.698129203517674</v>
      </c>
      <c r="L112" s="50">
        <f>SUM(L113:L120)</f>
        <v>13615487.136979965</v>
      </c>
      <c r="M112" s="51">
        <f>SUM(M113:M120)</f>
        <v>24892052.681217376</v>
      </c>
      <c r="N112" s="57">
        <f>O112/P112*100</f>
        <v>53.968107538939257</v>
      </c>
      <c r="O112" s="58">
        <f>SUM(O113:O120)</f>
        <v>20010391.516200393</v>
      </c>
      <c r="P112" s="59">
        <f>SUM(P113:P120)</f>
        <v>37078179</v>
      </c>
    </row>
    <row r="113" spans="3:16" x14ac:dyDescent="0.2">
      <c r="C113" s="67"/>
      <c r="D113" s="68" t="s">
        <v>111</v>
      </c>
      <c r="E113" s="40">
        <v>0</v>
      </c>
      <c r="F113" s="41">
        <v>0</v>
      </c>
      <c r="G113" s="39">
        <v>3851.368032589789</v>
      </c>
      <c r="H113" s="37">
        <v>5.1829005758466913</v>
      </c>
      <c r="I113" s="38">
        <v>2180.4188647594351</v>
      </c>
      <c r="J113" s="39">
        <v>42069.471193806115</v>
      </c>
      <c r="K113" s="37">
        <v>16.496056641860722</v>
      </c>
      <c r="L113" s="38">
        <v>14941.424894876131</v>
      </c>
      <c r="M113" s="39">
        <v>90575.737094406388</v>
      </c>
      <c r="N113" s="12">
        <v>41.783140000000003</v>
      </c>
      <c r="O113" s="13">
        <v>109837.0114436</v>
      </c>
      <c r="P113" s="14">
        <v>262874</v>
      </c>
    </row>
    <row r="114" spans="3:16" x14ac:dyDescent="0.2">
      <c r="C114" s="67"/>
      <c r="D114" s="68" t="s">
        <v>112</v>
      </c>
      <c r="E114" s="37">
        <v>62.70433094216191</v>
      </c>
      <c r="F114" s="38">
        <v>455673</v>
      </c>
      <c r="G114" s="39">
        <v>726701</v>
      </c>
      <c r="H114" s="37">
        <v>46.807810443176834</v>
      </c>
      <c r="I114" s="38">
        <v>426700</v>
      </c>
      <c r="J114" s="39">
        <v>911600</v>
      </c>
      <c r="K114" s="37">
        <v>44.084181675164395</v>
      </c>
      <c r="L114" s="38">
        <v>785829.51627790707</v>
      </c>
      <c r="M114" s="39">
        <v>1782565.7331428202</v>
      </c>
      <c r="N114" s="12">
        <v>43.026949999999999</v>
      </c>
      <c r="O114" s="13">
        <v>889950.07167249988</v>
      </c>
      <c r="P114" s="14">
        <v>2068355</v>
      </c>
    </row>
    <row r="115" spans="3:16" x14ac:dyDescent="0.2">
      <c r="C115" s="69"/>
      <c r="D115" s="68" t="s">
        <v>113</v>
      </c>
      <c r="E115" s="40">
        <v>0</v>
      </c>
      <c r="F115" s="41">
        <v>0</v>
      </c>
      <c r="G115" s="39">
        <v>1711.6147204848501</v>
      </c>
      <c r="H115" s="40">
        <v>0</v>
      </c>
      <c r="I115" s="41">
        <v>0</v>
      </c>
      <c r="J115" s="39">
        <v>3553</v>
      </c>
      <c r="K115" s="40">
        <v>0</v>
      </c>
      <c r="L115" s="41">
        <v>0</v>
      </c>
      <c r="M115" s="39">
        <v>5499</v>
      </c>
      <c r="N115" s="20">
        <v>0</v>
      </c>
      <c r="O115" s="16">
        <v>0</v>
      </c>
      <c r="P115" s="14">
        <v>8543</v>
      </c>
    </row>
    <row r="116" spans="3:16" x14ac:dyDescent="0.2">
      <c r="C116" s="67"/>
      <c r="D116" s="68" t="s">
        <v>114</v>
      </c>
      <c r="E116" s="37">
        <v>30.264156634133361</v>
      </c>
      <c r="F116" s="38">
        <v>2579520.7989188554</v>
      </c>
      <c r="G116" s="39">
        <v>8523352.6580732428</v>
      </c>
      <c r="H116" s="37">
        <v>45.947849058029718</v>
      </c>
      <c r="I116" s="38">
        <v>5525266.5666903825</v>
      </c>
      <c r="J116" s="39">
        <v>12025082.087547258</v>
      </c>
      <c r="K116" s="37">
        <v>58.283370380633649</v>
      </c>
      <c r="L116" s="38">
        <v>12443748.195807183</v>
      </c>
      <c r="M116" s="39">
        <v>21350426.570289735</v>
      </c>
      <c r="N116" s="12">
        <v>57.875279999999997</v>
      </c>
      <c r="O116" s="13">
        <v>18582258.647023197</v>
      </c>
      <c r="P116" s="14">
        <v>32107419</v>
      </c>
    </row>
    <row r="117" spans="3:16" x14ac:dyDescent="0.2">
      <c r="C117" s="67"/>
      <c r="D117" s="68" t="s">
        <v>115</v>
      </c>
      <c r="E117" s="43" t="s">
        <v>27</v>
      </c>
      <c r="F117" s="44" t="s">
        <v>27</v>
      </c>
      <c r="G117" s="39">
        <v>73</v>
      </c>
      <c r="H117" s="43" t="s">
        <v>27</v>
      </c>
      <c r="I117" s="44" t="s">
        <v>27</v>
      </c>
      <c r="J117" s="39">
        <v>565.84273433525675</v>
      </c>
      <c r="K117" s="43" t="s">
        <v>27</v>
      </c>
      <c r="L117" s="44" t="s">
        <v>27</v>
      </c>
      <c r="M117" s="39">
        <v>7187.6406904175683</v>
      </c>
      <c r="N117" s="12">
        <v>38.380690000000001</v>
      </c>
      <c r="O117" s="13">
        <v>2337.0002141</v>
      </c>
      <c r="P117" s="14">
        <v>6089</v>
      </c>
    </row>
    <row r="118" spans="3:16" x14ac:dyDescent="0.2">
      <c r="C118" s="67"/>
      <c r="D118" s="68" t="s">
        <v>116</v>
      </c>
      <c r="E118" s="37">
        <v>25.531509200114407</v>
      </c>
      <c r="F118" s="38">
        <v>24102</v>
      </c>
      <c r="G118" s="39">
        <v>94401</v>
      </c>
      <c r="H118" s="37">
        <v>47.119920925386694</v>
      </c>
      <c r="I118" s="38">
        <v>88192</v>
      </c>
      <c r="J118" s="39">
        <v>187165</v>
      </c>
      <c r="K118" s="37">
        <v>59.309998965157654</v>
      </c>
      <c r="L118" s="38">
        <v>223521</v>
      </c>
      <c r="M118" s="39">
        <v>376869</v>
      </c>
      <c r="N118" s="12">
        <v>35.563049999999997</v>
      </c>
      <c r="O118" s="13">
        <v>158370.79678199999</v>
      </c>
      <c r="P118" s="14">
        <v>445324</v>
      </c>
    </row>
    <row r="119" spans="3:16" x14ac:dyDescent="0.2">
      <c r="C119" s="67"/>
      <c r="D119" s="68" t="s">
        <v>117</v>
      </c>
      <c r="E119" s="37">
        <v>4.4143440377915821</v>
      </c>
      <c r="F119" s="38">
        <f>E119*G119/100</f>
        <v>8091.1190853919097</v>
      </c>
      <c r="G119" s="39">
        <v>183291.5381339365</v>
      </c>
      <c r="H119" s="37">
        <v>7.9977400000000003</v>
      </c>
      <c r="I119" s="38">
        <v>62591.992765399998</v>
      </c>
      <c r="J119" s="39">
        <v>782621</v>
      </c>
      <c r="K119" s="37">
        <v>14.49</v>
      </c>
      <c r="L119" s="38">
        <v>147447</v>
      </c>
      <c r="M119" s="39">
        <v>1017282</v>
      </c>
      <c r="N119" s="12">
        <v>13.34742</v>
      </c>
      <c r="O119" s="13">
        <v>249806.97586500001</v>
      </c>
      <c r="P119" s="14">
        <v>1871575</v>
      </c>
    </row>
    <row r="120" spans="3:16" x14ac:dyDescent="0.2">
      <c r="C120" s="69"/>
      <c r="D120" s="68" t="s">
        <v>118</v>
      </c>
      <c r="E120" s="40">
        <v>0</v>
      </c>
      <c r="F120" s="41">
        <v>0</v>
      </c>
      <c r="G120" s="39">
        <v>217938.19694393541</v>
      </c>
      <c r="H120" s="40">
        <v>0</v>
      </c>
      <c r="I120" s="41">
        <v>0</v>
      </c>
      <c r="J120" s="39">
        <v>238794.63020719259</v>
      </c>
      <c r="K120" s="40">
        <v>0</v>
      </c>
      <c r="L120" s="41">
        <v>0</v>
      </c>
      <c r="M120" s="39">
        <v>261647</v>
      </c>
      <c r="N120" s="12">
        <v>5.7892900000000003</v>
      </c>
      <c r="O120" s="13">
        <v>17831.013200000001</v>
      </c>
      <c r="P120" s="14">
        <v>308000</v>
      </c>
    </row>
    <row r="121" spans="3:16" ht="25.5" x14ac:dyDescent="0.2">
      <c r="C121" s="71" t="s">
        <v>232</v>
      </c>
      <c r="D121" s="72" t="s">
        <v>12</v>
      </c>
      <c r="E121" s="49">
        <f>F121/G121*100</f>
        <v>46.58419481670704</v>
      </c>
      <c r="F121" s="50">
        <f>SUM(F122:F131)</f>
        <v>4344102.3161679441</v>
      </c>
      <c r="G121" s="51">
        <f>SUM(G122:G131)</f>
        <v>9325270.7989491057</v>
      </c>
      <c r="H121" s="49">
        <f>I121/J121*100</f>
        <v>41.918094699425367</v>
      </c>
      <c r="I121" s="50">
        <f>SUM(I122:I131)</f>
        <v>4716678.7650864897</v>
      </c>
      <c r="J121" s="51">
        <f>SUM(J122:J131)</f>
        <v>11252130.610676702</v>
      </c>
      <c r="K121" s="49">
        <f>L121/M121*100</f>
        <v>41.80697636432933</v>
      </c>
      <c r="L121" s="50">
        <f>SUM(L122:L131)</f>
        <v>6034624.2622144334</v>
      </c>
      <c r="M121" s="51">
        <f>SUM(M122:M131)</f>
        <v>14434491.05150621</v>
      </c>
      <c r="N121" s="57">
        <f>O121/P121*100</f>
        <v>45.20474042450838</v>
      </c>
      <c r="O121" s="58">
        <f>SUM(O122:O131)</f>
        <v>7934984.2752873991</v>
      </c>
      <c r="P121" s="59">
        <f>SUM(P122:P131)</f>
        <v>17553434</v>
      </c>
    </row>
    <row r="122" spans="3:16" x14ac:dyDescent="0.2">
      <c r="C122" s="67"/>
      <c r="D122" s="68" t="s">
        <v>119</v>
      </c>
      <c r="E122" s="40">
        <v>0</v>
      </c>
      <c r="F122" s="41">
        <v>0</v>
      </c>
      <c r="G122" s="39">
        <v>3984</v>
      </c>
      <c r="H122" s="40">
        <v>0</v>
      </c>
      <c r="I122" s="41">
        <v>0</v>
      </c>
      <c r="J122" s="39">
        <v>5023</v>
      </c>
      <c r="K122" s="37">
        <v>0.77908587257617734</v>
      </c>
      <c r="L122" s="38">
        <v>45</v>
      </c>
      <c r="M122" s="39">
        <v>5776</v>
      </c>
      <c r="N122" s="12">
        <v>13.30756</v>
      </c>
      <c r="O122" s="21">
        <v>1445.9994696000001</v>
      </c>
      <c r="P122" s="22">
        <v>10866</v>
      </c>
    </row>
    <row r="123" spans="3:16" x14ac:dyDescent="0.2">
      <c r="C123" s="67"/>
      <c r="D123" s="68" t="s">
        <v>120</v>
      </c>
      <c r="E123" s="37">
        <v>67.785420000000002</v>
      </c>
      <c r="F123" s="38">
        <v>14986.000653600002</v>
      </c>
      <c r="G123" s="39">
        <v>22108</v>
      </c>
      <c r="H123" s="37">
        <v>55.838760781552544</v>
      </c>
      <c r="I123" s="38">
        <v>31722</v>
      </c>
      <c r="J123" s="39">
        <v>56810</v>
      </c>
      <c r="K123" s="37">
        <v>59.259256981882039</v>
      </c>
      <c r="L123" s="38">
        <v>115793.77332773713</v>
      </c>
      <c r="M123" s="39">
        <v>195402</v>
      </c>
      <c r="N123" s="12">
        <v>65.891779999999997</v>
      </c>
      <c r="O123" s="21">
        <v>143225.00867919999</v>
      </c>
      <c r="P123" s="22">
        <v>217364</v>
      </c>
    </row>
    <row r="124" spans="3:16" x14ac:dyDescent="0.2">
      <c r="C124" s="67"/>
      <c r="D124" s="68" t="s">
        <v>121</v>
      </c>
      <c r="E124" s="37">
        <v>62.918868560810665</v>
      </c>
      <c r="F124" s="38">
        <v>1967036.9921374233</v>
      </c>
      <c r="G124" s="39">
        <v>3126307</v>
      </c>
      <c r="H124" s="37">
        <v>60.520269999999996</v>
      </c>
      <c r="I124" s="38">
        <v>2216393.9048317997</v>
      </c>
      <c r="J124" s="39">
        <v>3662234</v>
      </c>
      <c r="K124" s="37">
        <v>58.155470000000001</v>
      </c>
      <c r="L124" s="38">
        <v>2908382.9693256002</v>
      </c>
      <c r="M124" s="39">
        <v>5001048</v>
      </c>
      <c r="N124" s="12">
        <v>66.944860000000006</v>
      </c>
      <c r="O124" s="21">
        <v>4326845.1280342005</v>
      </c>
      <c r="P124" s="22">
        <v>6463297</v>
      </c>
    </row>
    <row r="125" spans="3:16" x14ac:dyDescent="0.2">
      <c r="C125" s="67"/>
      <c r="D125" s="68" t="s">
        <v>122</v>
      </c>
      <c r="E125" s="37">
        <v>23.379744151530144</v>
      </c>
      <c r="F125" s="38">
        <v>3308</v>
      </c>
      <c r="G125" s="39">
        <v>14149</v>
      </c>
      <c r="H125" s="37">
        <v>30.857793522267208</v>
      </c>
      <c r="I125" s="38">
        <v>14634</v>
      </c>
      <c r="J125" s="39">
        <v>47424</v>
      </c>
      <c r="K125" s="37">
        <v>28.231117122448119</v>
      </c>
      <c r="L125" s="38">
        <v>33396</v>
      </c>
      <c r="M125" s="39">
        <v>118295</v>
      </c>
      <c r="N125" s="12">
        <v>28.367550000000001</v>
      </c>
      <c r="O125" s="21">
        <v>36931.997020499999</v>
      </c>
      <c r="P125" s="22">
        <v>130191</v>
      </c>
    </row>
    <row r="126" spans="3:16" x14ac:dyDescent="0.2">
      <c r="C126" s="67"/>
      <c r="D126" s="68" t="s">
        <v>123</v>
      </c>
      <c r="E126" s="37">
        <v>35.21763</v>
      </c>
      <c r="F126" s="38">
        <v>193416.9848415</v>
      </c>
      <c r="G126" s="39">
        <v>549205</v>
      </c>
      <c r="H126" s="37">
        <v>35.460419999999999</v>
      </c>
      <c r="I126" s="38">
        <v>247074.02239199998</v>
      </c>
      <c r="J126" s="39">
        <v>696760</v>
      </c>
      <c r="K126" s="37">
        <v>43.141979999999997</v>
      </c>
      <c r="L126" s="38">
        <v>457918.03553579992</v>
      </c>
      <c r="M126" s="39">
        <v>1061421</v>
      </c>
      <c r="N126" s="12">
        <v>48.227119999999999</v>
      </c>
      <c r="O126" s="21">
        <v>627960.98907919996</v>
      </c>
      <c r="P126" s="22">
        <v>1302091</v>
      </c>
    </row>
    <row r="127" spans="3:16" x14ac:dyDescent="0.2">
      <c r="C127" s="69"/>
      <c r="D127" s="68" t="s">
        <v>124</v>
      </c>
      <c r="E127" s="40">
        <v>0</v>
      </c>
      <c r="F127" s="41">
        <v>0</v>
      </c>
      <c r="G127" s="39">
        <v>561480.64793546614</v>
      </c>
      <c r="H127" s="40">
        <v>0</v>
      </c>
      <c r="I127" s="41">
        <v>0</v>
      </c>
      <c r="J127" s="39">
        <v>522488.01184051106</v>
      </c>
      <c r="K127" s="40">
        <v>0</v>
      </c>
      <c r="L127" s="41">
        <v>0</v>
      </c>
      <c r="M127" s="39">
        <v>617745.05150620977</v>
      </c>
      <c r="N127" s="15">
        <v>0</v>
      </c>
      <c r="O127" s="23">
        <v>0</v>
      </c>
      <c r="P127" s="22">
        <v>771321</v>
      </c>
    </row>
    <row r="128" spans="3:16" x14ac:dyDescent="0.2">
      <c r="C128" s="67"/>
      <c r="D128" s="68" t="s">
        <v>125</v>
      </c>
      <c r="E128" s="37">
        <v>70.840562666305814</v>
      </c>
      <c r="F128" s="38">
        <v>1641821.5090341524</v>
      </c>
      <c r="G128" s="39">
        <v>2317629.1198701314</v>
      </c>
      <c r="H128" s="37">
        <v>65.888279999999995</v>
      </c>
      <c r="I128" s="38">
        <v>1583064.1005372</v>
      </c>
      <c r="J128" s="39">
        <v>2402649</v>
      </c>
      <c r="K128" s="37">
        <v>60.784469999999999</v>
      </c>
      <c r="L128" s="38">
        <f>K128*M128/100</f>
        <v>1686384.8846496001</v>
      </c>
      <c r="M128" s="39">
        <v>2774368</v>
      </c>
      <c r="N128" s="12">
        <v>56.816110000000002</v>
      </c>
      <c r="O128" s="21">
        <v>2024582.9910956002</v>
      </c>
      <c r="P128" s="22">
        <v>3563396</v>
      </c>
    </row>
    <row r="129" spans="3:16" x14ac:dyDescent="0.2">
      <c r="C129" s="67"/>
      <c r="D129" s="68" t="s">
        <v>126</v>
      </c>
      <c r="E129" s="37">
        <v>57.854425835864646</v>
      </c>
      <c r="F129" s="38">
        <v>56667.849579869377</v>
      </c>
      <c r="G129" s="39">
        <v>97949.031143508997</v>
      </c>
      <c r="H129" s="37">
        <v>59.554136979682262</v>
      </c>
      <c r="I129" s="38">
        <v>86396.734230890594</v>
      </c>
      <c r="J129" s="39">
        <v>145072.59883619184</v>
      </c>
      <c r="K129" s="37">
        <v>61.793619999999997</v>
      </c>
      <c r="L129" s="38">
        <v>131896.01014519998</v>
      </c>
      <c r="M129" s="39">
        <v>213446</v>
      </c>
      <c r="N129" s="12">
        <v>35.522359999999999</v>
      </c>
      <c r="O129" s="21">
        <v>69313.004950000002</v>
      </c>
      <c r="P129" s="22">
        <v>195125</v>
      </c>
    </row>
    <row r="130" spans="3:16" x14ac:dyDescent="0.2">
      <c r="C130" s="67"/>
      <c r="D130" s="68" t="s">
        <v>127</v>
      </c>
      <c r="E130" s="37">
        <v>19.538834440543248</v>
      </c>
      <c r="F130" s="38">
        <v>371291</v>
      </c>
      <c r="G130" s="39">
        <v>1900272</v>
      </c>
      <c r="H130" s="37">
        <v>16.939910399058636</v>
      </c>
      <c r="I130" s="38">
        <v>399634</v>
      </c>
      <c r="J130" s="39">
        <v>2359127</v>
      </c>
      <c r="K130" s="37">
        <v>17.565360588186568</v>
      </c>
      <c r="L130" s="38">
        <v>426237</v>
      </c>
      <c r="M130" s="39">
        <v>2426577</v>
      </c>
      <c r="N130" s="12">
        <v>15.819850000000001</v>
      </c>
      <c r="O130" s="21">
        <v>384919.09829000005</v>
      </c>
      <c r="P130" s="22">
        <v>2433140</v>
      </c>
    </row>
    <row r="131" spans="3:16" x14ac:dyDescent="0.2">
      <c r="C131" s="67"/>
      <c r="D131" s="68" t="s">
        <v>128</v>
      </c>
      <c r="E131" s="37">
        <v>13.05322</v>
      </c>
      <c r="F131" s="38">
        <v>95573.979921399994</v>
      </c>
      <c r="G131" s="39">
        <v>732187</v>
      </c>
      <c r="H131" s="37">
        <v>10.17022</v>
      </c>
      <c r="I131" s="38">
        <v>137760.00309460002</v>
      </c>
      <c r="J131" s="39">
        <v>1354543</v>
      </c>
      <c r="K131" s="37">
        <v>13.589824913544692</v>
      </c>
      <c r="L131" s="38">
        <v>274570.58923049574</v>
      </c>
      <c r="M131" s="39">
        <v>2020413</v>
      </c>
      <c r="N131" s="12">
        <v>12.963369999999999</v>
      </c>
      <c r="O131" s="21">
        <v>319760.05866909999</v>
      </c>
      <c r="P131" s="22">
        <v>2466643</v>
      </c>
    </row>
    <row r="132" spans="3:16" ht="38.25" x14ac:dyDescent="0.2">
      <c r="C132" s="65" t="s">
        <v>233</v>
      </c>
      <c r="D132" s="66" t="s">
        <v>12</v>
      </c>
      <c r="E132" s="6">
        <f>F132/G132*100</f>
        <v>6.8933882129298629</v>
      </c>
      <c r="F132" s="7">
        <f>SUM(F133:F136)</f>
        <v>153671.2014061496</v>
      </c>
      <c r="G132" s="8">
        <f>SUM(G133:G136)</f>
        <v>2229255</v>
      </c>
      <c r="H132" s="6">
        <f>I132/J132*100</f>
        <v>7.5705349604914707</v>
      </c>
      <c r="I132" s="7">
        <f>SUM(I133:I136)</f>
        <v>201827.90243379411</v>
      </c>
      <c r="J132" s="8">
        <f>SUM(J133:J136)</f>
        <v>2665966.1898013568</v>
      </c>
      <c r="K132" s="6">
        <f>L132/M132*100</f>
        <v>10.055142624353874</v>
      </c>
      <c r="L132" s="7">
        <f>SUM(L133:L136)</f>
        <v>318033</v>
      </c>
      <c r="M132" s="8">
        <f>SUM(M133:M136)</f>
        <v>3162889</v>
      </c>
      <c r="N132" s="60">
        <f>O132/P132*100</f>
        <v>14.985176219203272</v>
      </c>
      <c r="O132" s="29">
        <f>SUM(O133:O136)</f>
        <v>560093.92083236575</v>
      </c>
      <c r="P132" s="30">
        <f>SUM(P133:P136)</f>
        <v>3737653.2156799999</v>
      </c>
    </row>
    <row r="133" spans="3:16" x14ac:dyDescent="0.2">
      <c r="C133" s="67"/>
      <c r="D133" s="68" t="s">
        <v>129</v>
      </c>
      <c r="E133" s="37">
        <v>0.25120336231499935</v>
      </c>
      <c r="F133" s="38">
        <v>2123</v>
      </c>
      <c r="G133" s="39">
        <v>845132</v>
      </c>
      <c r="H133" s="37">
        <v>1.5198289265256606</v>
      </c>
      <c r="I133" s="38">
        <v>15572</v>
      </c>
      <c r="J133" s="39">
        <v>1024589</v>
      </c>
      <c r="K133" s="37">
        <v>7.546800283277241</v>
      </c>
      <c r="L133" s="38">
        <v>96334</v>
      </c>
      <c r="M133" s="39">
        <v>1276488</v>
      </c>
      <c r="N133" s="12">
        <v>17.655010000000001</v>
      </c>
      <c r="O133" s="21">
        <v>336054.9940454</v>
      </c>
      <c r="P133" s="22">
        <v>1903454</v>
      </c>
    </row>
    <row r="134" spans="3:16" x14ac:dyDescent="0.2">
      <c r="C134" s="67"/>
      <c r="D134" s="68" t="s">
        <v>130</v>
      </c>
      <c r="E134" s="37">
        <v>11.727171671597223</v>
      </c>
      <c r="F134" s="38">
        <v>142152.2014061496</v>
      </c>
      <c r="G134" s="39">
        <v>1212161</v>
      </c>
      <c r="H134" s="37">
        <v>11.727171671597223</v>
      </c>
      <c r="I134" s="38">
        <v>164343.90243379411</v>
      </c>
      <c r="J134" s="39">
        <v>1401394.1898013565</v>
      </c>
      <c r="K134" s="37">
        <v>11.727171671597223</v>
      </c>
      <c r="L134" s="38">
        <v>190000</v>
      </c>
      <c r="M134" s="39">
        <v>1620169</v>
      </c>
      <c r="N134" s="19">
        <v>11.727171671597223</v>
      </c>
      <c r="O134" s="21">
        <v>183427.62390837006</v>
      </c>
      <c r="P134" s="22">
        <v>1564125</v>
      </c>
    </row>
    <row r="135" spans="3:16" x14ac:dyDescent="0.2">
      <c r="C135" s="67"/>
      <c r="D135" s="68" t="s">
        <v>131</v>
      </c>
      <c r="E135" s="37">
        <v>5.4639978599923245</v>
      </c>
      <c r="F135" s="38">
        <v>9396</v>
      </c>
      <c r="G135" s="39">
        <v>171962</v>
      </c>
      <c r="H135" s="37">
        <v>9.1306467541450864</v>
      </c>
      <c r="I135" s="38">
        <v>21912</v>
      </c>
      <c r="J135" s="39">
        <v>239983</v>
      </c>
      <c r="K135" s="37">
        <v>11.906532648216594</v>
      </c>
      <c r="L135" s="38">
        <v>31699</v>
      </c>
      <c r="M135" s="39">
        <v>266232</v>
      </c>
      <c r="N135" s="12">
        <v>15.037089999999999</v>
      </c>
      <c r="O135" s="21">
        <v>40611.302878595714</v>
      </c>
      <c r="P135" s="22">
        <v>270074.21568000002</v>
      </c>
    </row>
    <row r="136" spans="3:16" x14ac:dyDescent="0.2">
      <c r="C136" s="67"/>
      <c r="D136" s="68" t="s">
        <v>132</v>
      </c>
      <c r="E136" s="43" t="s">
        <v>27</v>
      </c>
      <c r="F136" s="44" t="s">
        <v>27</v>
      </c>
      <c r="G136" s="46" t="s">
        <v>27</v>
      </c>
      <c r="H136" s="43" t="s">
        <v>27</v>
      </c>
      <c r="I136" s="44" t="s">
        <v>27</v>
      </c>
      <c r="J136" s="46" t="s">
        <v>27</v>
      </c>
      <c r="K136" s="43" t="s">
        <v>27</v>
      </c>
      <c r="L136" s="44" t="s">
        <v>27</v>
      </c>
      <c r="M136" s="46" t="s">
        <v>27</v>
      </c>
      <c r="N136" s="56" t="s">
        <v>27</v>
      </c>
      <c r="O136" s="56" t="s">
        <v>27</v>
      </c>
      <c r="P136" s="46" t="s">
        <v>27</v>
      </c>
    </row>
    <row r="137" spans="3:16" ht="25.5" x14ac:dyDescent="0.2">
      <c r="C137" s="65" t="s">
        <v>234</v>
      </c>
      <c r="D137" s="66" t="s">
        <v>79</v>
      </c>
      <c r="E137" s="6">
        <f>F137/G137*100</f>
        <v>11.390968151601246</v>
      </c>
      <c r="F137" s="7">
        <f>F138+F161</f>
        <v>3137856.6929181321</v>
      </c>
      <c r="G137" s="8">
        <f>G138+G161</f>
        <v>27546883.207438681</v>
      </c>
      <c r="H137" s="6">
        <f>I137/J137*100</f>
        <v>13.23626089636997</v>
      </c>
      <c r="I137" s="7">
        <f>I138+I161</f>
        <v>4524295.0928796623</v>
      </c>
      <c r="J137" s="8">
        <f>J138+J161</f>
        <v>34181066.150792219</v>
      </c>
      <c r="K137" s="6">
        <f>L137/M137*100</f>
        <v>14.866130348573714</v>
      </c>
      <c r="L137" s="7">
        <f>L138+L161</f>
        <v>5526851.1656035967</v>
      </c>
      <c r="M137" s="8">
        <f>M138+M161</f>
        <v>37177470.101584665</v>
      </c>
      <c r="N137" s="60">
        <f>O137/P137*100</f>
        <v>13.576878215460585</v>
      </c>
      <c r="O137" s="29">
        <f>SUM(O139:O160,O162:O188)</f>
        <v>4942810.254866939</v>
      </c>
      <c r="P137" s="30">
        <f>SUM(P139:P160,P162:P188)</f>
        <v>36406088.17746</v>
      </c>
    </row>
    <row r="138" spans="3:16" ht="38.25" x14ac:dyDescent="0.2">
      <c r="C138" s="71" t="s">
        <v>235</v>
      </c>
      <c r="D138" s="72" t="s">
        <v>12</v>
      </c>
      <c r="E138" s="49">
        <f>F138/G138*100</f>
        <v>10.976375571117302</v>
      </c>
      <c r="F138" s="50">
        <f>SUM(F139:F160)</f>
        <v>1581833.6928389322</v>
      </c>
      <c r="G138" s="51">
        <f>SUM(G139:G160)</f>
        <v>14411257</v>
      </c>
      <c r="H138" s="49">
        <f>I138/J138*100</f>
        <v>14.520344961927966</v>
      </c>
      <c r="I138" s="50">
        <f>SUM(I139:I160)</f>
        <v>2835618.1459420621</v>
      </c>
      <c r="J138" s="51">
        <f>SUM(J139:J160)</f>
        <v>19528586.637417994</v>
      </c>
      <c r="K138" s="49">
        <f>L138/M138*100</f>
        <v>16.626226787482693</v>
      </c>
      <c r="L138" s="50">
        <f>SUM(L139:L160)</f>
        <v>3582753.4172603968</v>
      </c>
      <c r="M138" s="51">
        <f>SUM(M139:M160)</f>
        <v>21548806.371134833</v>
      </c>
      <c r="N138" s="57">
        <f>O138/P138*100</f>
        <v>12.773512812476771</v>
      </c>
      <c r="O138" s="58">
        <f>SUM(O139:O160)</f>
        <v>2508679.595832</v>
      </c>
      <c r="P138" s="59">
        <f>SUM(P139:P160)</f>
        <v>19639700</v>
      </c>
    </row>
    <row r="139" spans="3:16" x14ac:dyDescent="0.2">
      <c r="C139" s="67"/>
      <c r="D139" s="74" t="s">
        <v>133</v>
      </c>
      <c r="E139" s="40">
        <v>0</v>
      </c>
      <c r="F139" s="41">
        <v>0</v>
      </c>
      <c r="G139" s="39">
        <v>40125</v>
      </c>
      <c r="H139" s="37">
        <v>1.5539782158496294</v>
      </c>
      <c r="I139" s="38">
        <v>983</v>
      </c>
      <c r="J139" s="39">
        <v>63257</v>
      </c>
      <c r="K139" s="37">
        <v>19.136569494629104</v>
      </c>
      <c r="L139" s="38">
        <v>23409</v>
      </c>
      <c r="M139" s="39">
        <v>122326</v>
      </c>
      <c r="N139" s="12">
        <v>15.01803</v>
      </c>
      <c r="O139" s="13">
        <v>24107.993018100002</v>
      </c>
      <c r="P139" s="14">
        <v>160527</v>
      </c>
    </row>
    <row r="140" spans="3:16" x14ac:dyDescent="0.2">
      <c r="C140" s="67"/>
      <c r="D140" s="74" t="s">
        <v>134</v>
      </c>
      <c r="E140" s="37">
        <v>8.8920776669798798</v>
      </c>
      <c r="F140" s="38">
        <v>36623</v>
      </c>
      <c r="G140" s="39">
        <v>411861</v>
      </c>
      <c r="H140" s="37">
        <v>14.08341974009854</v>
      </c>
      <c r="I140" s="38">
        <v>74432</v>
      </c>
      <c r="J140" s="39">
        <v>528508</v>
      </c>
      <c r="K140" s="37">
        <v>13.218653520215481</v>
      </c>
      <c r="L140" s="38">
        <v>75184</v>
      </c>
      <c r="M140" s="39">
        <v>568772</v>
      </c>
      <c r="N140" s="12">
        <v>9.6630299999999991</v>
      </c>
      <c r="O140" s="13">
        <v>46114.008396299992</v>
      </c>
      <c r="P140" s="14">
        <v>477221</v>
      </c>
    </row>
    <row r="141" spans="3:16" x14ac:dyDescent="0.2">
      <c r="C141" s="67"/>
      <c r="D141" s="74" t="s">
        <v>135</v>
      </c>
      <c r="E141" s="37">
        <v>7.555351617072418</v>
      </c>
      <c r="F141" s="38">
        <v>4361.1000604065412</v>
      </c>
      <c r="G141" s="39">
        <v>57722</v>
      </c>
      <c r="H141" s="37">
        <v>11.217730558205798</v>
      </c>
      <c r="I141" s="38">
        <v>9470.2324918484974</v>
      </c>
      <c r="J141" s="39">
        <v>84422</v>
      </c>
      <c r="K141" s="37">
        <v>16.65541</v>
      </c>
      <c r="L141" s="38">
        <v>17510.998411699999</v>
      </c>
      <c r="M141" s="39">
        <v>105137</v>
      </c>
      <c r="N141" s="12">
        <v>19.882919999999999</v>
      </c>
      <c r="O141" s="13">
        <v>21567.997469999998</v>
      </c>
      <c r="P141" s="14">
        <v>108475</v>
      </c>
    </row>
    <row r="142" spans="3:16" x14ac:dyDescent="0.2">
      <c r="C142" s="67"/>
      <c r="D142" s="74" t="s">
        <v>136</v>
      </c>
      <c r="E142" s="37">
        <v>10.495138163408223</v>
      </c>
      <c r="F142" s="38">
        <v>27426</v>
      </c>
      <c r="G142" s="39">
        <v>261321</v>
      </c>
      <c r="H142" s="37">
        <v>16.434435015068789</v>
      </c>
      <c r="I142" s="38">
        <v>39099</v>
      </c>
      <c r="J142" s="39">
        <v>237909</v>
      </c>
      <c r="K142" s="37">
        <v>21.957531889398997</v>
      </c>
      <c r="L142" s="38">
        <v>63037</v>
      </c>
      <c r="M142" s="39">
        <v>287086</v>
      </c>
      <c r="N142" s="12">
        <v>15.346310000000001</v>
      </c>
      <c r="O142" s="13">
        <v>42808.992134300002</v>
      </c>
      <c r="P142" s="14">
        <v>278953</v>
      </c>
    </row>
    <row r="143" spans="3:16" x14ac:dyDescent="0.2">
      <c r="C143" s="67"/>
      <c r="D143" s="74" t="s">
        <v>137</v>
      </c>
      <c r="E143" s="37">
        <v>0.96696212731668019</v>
      </c>
      <c r="F143" s="38">
        <v>936</v>
      </c>
      <c r="G143" s="39">
        <v>96798</v>
      </c>
      <c r="H143" s="37">
        <v>3.2511993346106429</v>
      </c>
      <c r="I143" s="38">
        <v>4378</v>
      </c>
      <c r="J143" s="39">
        <v>134658</v>
      </c>
      <c r="K143" s="37">
        <v>6.5077108900055389</v>
      </c>
      <c r="L143" s="38">
        <v>9752</v>
      </c>
      <c r="M143" s="39">
        <v>149853</v>
      </c>
      <c r="N143" s="12">
        <v>7.0990399999999996</v>
      </c>
      <c r="O143" s="13">
        <v>11502.006588800001</v>
      </c>
      <c r="P143" s="14">
        <v>162022</v>
      </c>
    </row>
    <row r="144" spans="3:16" x14ac:dyDescent="0.2">
      <c r="C144" s="67"/>
      <c r="D144" s="74" t="s">
        <v>138</v>
      </c>
      <c r="E144" s="37">
        <v>4.2968919371686471</v>
      </c>
      <c r="F144" s="38">
        <v>10901</v>
      </c>
      <c r="G144" s="39">
        <v>253695</v>
      </c>
      <c r="H144" s="37">
        <v>8.9117978513679468</v>
      </c>
      <c r="I144" s="38">
        <v>29971</v>
      </c>
      <c r="J144" s="39">
        <v>336307</v>
      </c>
      <c r="K144" s="37">
        <v>15.236627537418201</v>
      </c>
      <c r="L144" s="38">
        <v>66638</v>
      </c>
      <c r="M144" s="39">
        <v>437354</v>
      </c>
      <c r="N144" s="12">
        <v>11.915940000000001</v>
      </c>
      <c r="O144" s="13">
        <v>47130.998322600004</v>
      </c>
      <c r="P144" s="14">
        <v>395529</v>
      </c>
    </row>
    <row r="145" spans="3:16" x14ac:dyDescent="0.2">
      <c r="C145" s="67"/>
      <c r="D145" s="74" t="s">
        <v>139</v>
      </c>
      <c r="E145" s="37">
        <v>81.400000000000006</v>
      </c>
      <c r="F145" s="38">
        <v>43642</v>
      </c>
      <c r="G145" s="39">
        <v>53613</v>
      </c>
      <c r="H145" s="37">
        <v>82.216650000000001</v>
      </c>
      <c r="I145" s="38">
        <v>55710.002039999999</v>
      </c>
      <c r="J145" s="39">
        <v>67760</v>
      </c>
      <c r="K145" s="37">
        <v>83.847210000000004</v>
      </c>
      <c r="L145" s="38">
        <v>57841.9978185</v>
      </c>
      <c r="M145" s="39">
        <v>68985</v>
      </c>
      <c r="N145" s="12">
        <v>85.476510000000005</v>
      </c>
      <c r="O145" s="13">
        <v>47195.000231400001</v>
      </c>
      <c r="P145" s="14">
        <v>55214</v>
      </c>
    </row>
    <row r="146" spans="3:16" x14ac:dyDescent="0.2">
      <c r="C146" s="67"/>
      <c r="D146" s="74" t="s">
        <v>140</v>
      </c>
      <c r="E146" s="37">
        <v>12.883990998824377</v>
      </c>
      <c r="F146" s="38">
        <v>39563</v>
      </c>
      <c r="G146" s="39">
        <v>307071</v>
      </c>
      <c r="H146" s="37">
        <v>15.053943469445796</v>
      </c>
      <c r="I146" s="38">
        <v>65637</v>
      </c>
      <c r="J146" s="39">
        <v>436012</v>
      </c>
      <c r="K146" s="37">
        <v>16.575909499935722</v>
      </c>
      <c r="L146" s="38">
        <v>64472</v>
      </c>
      <c r="M146" s="39">
        <v>388950</v>
      </c>
      <c r="N146" s="12">
        <v>13.125830000000001</v>
      </c>
      <c r="O146" s="13">
        <v>40391.985400700003</v>
      </c>
      <c r="P146" s="14">
        <v>307729</v>
      </c>
    </row>
    <row r="147" spans="3:16" x14ac:dyDescent="0.2">
      <c r="C147" s="67"/>
      <c r="D147" s="74" t="s">
        <v>141</v>
      </c>
      <c r="E147" s="37">
        <v>41.17647058823529</v>
      </c>
      <c r="F147" s="38">
        <v>7000</v>
      </c>
      <c r="G147" s="39">
        <v>17000</v>
      </c>
      <c r="H147" s="37">
        <v>41.17647058823529</v>
      </c>
      <c r="I147" s="38">
        <v>7000</v>
      </c>
      <c r="J147" s="39">
        <v>17000</v>
      </c>
      <c r="K147" s="37">
        <v>41.17647058823529</v>
      </c>
      <c r="L147" s="38">
        <v>7000</v>
      </c>
      <c r="M147" s="39">
        <v>17000</v>
      </c>
      <c r="N147" s="17">
        <v>39.29120062443431</v>
      </c>
      <c r="O147" s="24">
        <v>47318</v>
      </c>
      <c r="P147" s="14">
        <v>120429</v>
      </c>
    </row>
    <row r="148" spans="3:16" x14ac:dyDescent="0.2">
      <c r="C148" s="67"/>
      <c r="D148" s="74" t="s">
        <v>142</v>
      </c>
      <c r="E148" s="37">
        <v>98.12</v>
      </c>
      <c r="F148" s="38">
        <v>89509</v>
      </c>
      <c r="G148" s="39">
        <v>91237</v>
      </c>
      <c r="H148" s="37">
        <v>96.502840000000006</v>
      </c>
      <c r="I148" s="38">
        <v>126135.0020504</v>
      </c>
      <c r="J148" s="39">
        <v>130706</v>
      </c>
      <c r="K148" s="37">
        <v>93.77704</v>
      </c>
      <c r="L148" s="38">
        <v>105562.0006168</v>
      </c>
      <c r="M148" s="39">
        <v>112567</v>
      </c>
      <c r="N148" s="12">
        <v>92.160079999999994</v>
      </c>
      <c r="O148" s="13">
        <v>79147.998304799985</v>
      </c>
      <c r="P148" s="14">
        <v>85881</v>
      </c>
    </row>
    <row r="149" spans="3:16" x14ac:dyDescent="0.2">
      <c r="C149" s="67"/>
      <c r="D149" s="74" t="s">
        <v>143</v>
      </c>
      <c r="E149" s="37">
        <v>3.9399855624097655</v>
      </c>
      <c r="F149" s="38">
        <v>4803</v>
      </c>
      <c r="G149" s="39">
        <v>121904</v>
      </c>
      <c r="H149" s="37">
        <v>7.4322560835188458</v>
      </c>
      <c r="I149" s="38">
        <v>14523</v>
      </c>
      <c r="J149" s="39">
        <v>195405</v>
      </c>
      <c r="K149" s="37">
        <v>11.762252139065318</v>
      </c>
      <c r="L149" s="38">
        <v>23686</v>
      </c>
      <c r="M149" s="39">
        <v>201373</v>
      </c>
      <c r="N149" s="12">
        <v>9.6772399999999994</v>
      </c>
      <c r="O149" s="13">
        <v>13609.0058396</v>
      </c>
      <c r="P149" s="14">
        <v>140629</v>
      </c>
    </row>
    <row r="150" spans="3:16" x14ac:dyDescent="0.2">
      <c r="C150" s="67"/>
      <c r="D150" s="74" t="s">
        <v>144</v>
      </c>
      <c r="E150" s="43" t="s">
        <v>27</v>
      </c>
      <c r="F150" s="44" t="s">
        <v>27</v>
      </c>
      <c r="G150" s="39">
        <v>8664</v>
      </c>
      <c r="H150" s="43" t="s">
        <v>27</v>
      </c>
      <c r="I150" s="44" t="s">
        <v>27</v>
      </c>
      <c r="J150" s="39">
        <v>11011</v>
      </c>
      <c r="K150" s="43" t="s">
        <v>27</v>
      </c>
      <c r="L150" s="44" t="s">
        <v>27</v>
      </c>
      <c r="M150" s="39">
        <v>23786</v>
      </c>
      <c r="N150" s="12">
        <v>23.67812</v>
      </c>
      <c r="O150" s="13">
        <v>5834.9991116000001</v>
      </c>
      <c r="P150" s="14">
        <v>24643</v>
      </c>
    </row>
    <row r="151" spans="3:16" x14ac:dyDescent="0.2">
      <c r="C151" s="67"/>
      <c r="D151" s="74" t="s">
        <v>145</v>
      </c>
      <c r="E151" s="37">
        <v>27.620031008419378</v>
      </c>
      <c r="F151" s="38">
        <v>436278</v>
      </c>
      <c r="G151" s="39">
        <v>1579571</v>
      </c>
      <c r="H151" s="37">
        <v>29.456380563349562</v>
      </c>
      <c r="I151" s="38">
        <v>623910</v>
      </c>
      <c r="J151" s="39">
        <v>2118081</v>
      </c>
      <c r="K151" s="37">
        <v>32.857350293855383</v>
      </c>
      <c r="L151" s="38">
        <v>705998</v>
      </c>
      <c r="M151" s="39">
        <v>2148676</v>
      </c>
      <c r="N151" s="12">
        <v>25.355779999999999</v>
      </c>
      <c r="O151" s="13">
        <v>422251.07212899998</v>
      </c>
      <c r="P151" s="14">
        <v>1665305</v>
      </c>
    </row>
    <row r="152" spans="3:16" x14ac:dyDescent="0.2">
      <c r="C152" s="67"/>
      <c r="D152" s="74" t="s">
        <v>146</v>
      </c>
      <c r="E152" s="37">
        <v>22.033251166349604</v>
      </c>
      <c r="F152" s="38">
        <v>22902.242592350431</v>
      </c>
      <c r="G152" s="39">
        <v>103944</v>
      </c>
      <c r="H152" s="37">
        <v>19.115138342292997</v>
      </c>
      <c r="I152" s="38">
        <v>24916.582829178922</v>
      </c>
      <c r="J152" s="39">
        <v>130350</v>
      </c>
      <c r="K152" s="37">
        <v>16.24823</v>
      </c>
      <c r="L152" s="38">
        <v>21149.996026399996</v>
      </c>
      <c r="M152" s="39">
        <v>130168</v>
      </c>
      <c r="N152" s="12">
        <v>16.764019999999999</v>
      </c>
      <c r="O152" s="13">
        <v>18338.999678999997</v>
      </c>
      <c r="P152" s="14">
        <v>109395</v>
      </c>
    </row>
    <row r="153" spans="3:16" x14ac:dyDescent="0.2">
      <c r="C153" s="67"/>
      <c r="D153" s="74" t="s">
        <v>147</v>
      </c>
      <c r="E153" s="37">
        <v>28.830301731470705</v>
      </c>
      <c r="F153" s="38">
        <v>130492</v>
      </c>
      <c r="G153" s="39">
        <v>452621</v>
      </c>
      <c r="H153" s="37">
        <v>21.995083959794588</v>
      </c>
      <c r="I153" s="38">
        <v>162501</v>
      </c>
      <c r="J153" s="39">
        <v>738806</v>
      </c>
      <c r="K153" s="37">
        <v>37.49478501245094</v>
      </c>
      <c r="L153" s="38">
        <v>374769</v>
      </c>
      <c r="M153" s="39">
        <v>999523</v>
      </c>
      <c r="N153" s="12">
        <v>14.30879</v>
      </c>
      <c r="O153" s="13">
        <v>77503.990298699995</v>
      </c>
      <c r="P153" s="14">
        <v>541653</v>
      </c>
    </row>
    <row r="154" spans="3:16" x14ac:dyDescent="0.2">
      <c r="C154" s="67"/>
      <c r="D154" s="74" t="s">
        <v>148</v>
      </c>
      <c r="E154" s="37">
        <v>7.24</v>
      </c>
      <c r="F154" s="38">
        <v>522773.99999999988</v>
      </c>
      <c r="G154" s="39">
        <v>7224014</v>
      </c>
      <c r="H154" s="37">
        <v>12.22864</v>
      </c>
      <c r="I154" s="38">
        <v>1100969.8947711999</v>
      </c>
      <c r="J154" s="39">
        <v>9003208</v>
      </c>
      <c r="K154" s="37">
        <v>14.728453540273671</v>
      </c>
      <c r="L154" s="38">
        <v>1323348.2177116964</v>
      </c>
      <c r="M154" s="39">
        <v>8984977.3711348325</v>
      </c>
      <c r="N154" s="12">
        <v>13.33325</v>
      </c>
      <c r="O154" s="13">
        <v>878983.30631999997</v>
      </c>
      <c r="P154" s="14">
        <v>6592416</v>
      </c>
    </row>
    <row r="155" spans="3:16" x14ac:dyDescent="0.2">
      <c r="C155" s="67"/>
      <c r="D155" s="74" t="s">
        <v>149</v>
      </c>
      <c r="E155" s="37">
        <v>11.718132829643212</v>
      </c>
      <c r="F155" s="38">
        <v>28901.730997728653</v>
      </c>
      <c r="G155" s="39">
        <v>246494</v>
      </c>
      <c r="H155" s="37">
        <v>15.184231682268779</v>
      </c>
      <c r="I155" s="38">
        <v>36586.351183135201</v>
      </c>
      <c r="J155" s="39">
        <v>240949.63741799668</v>
      </c>
      <c r="K155" s="37">
        <v>16.526730000000001</v>
      </c>
      <c r="L155" s="38">
        <v>37477.996155600005</v>
      </c>
      <c r="M155" s="39">
        <v>226772</v>
      </c>
      <c r="N155" s="12">
        <v>13.18418</v>
      </c>
      <c r="O155" s="13">
        <v>31780.9932572</v>
      </c>
      <c r="P155" s="14">
        <v>241054</v>
      </c>
    </row>
    <row r="156" spans="3:16" x14ac:dyDescent="0.2">
      <c r="C156" s="67"/>
      <c r="D156" s="74" t="s">
        <v>150</v>
      </c>
      <c r="E156" s="37">
        <v>0.2111629412716865</v>
      </c>
      <c r="F156" s="38">
        <v>287</v>
      </c>
      <c r="G156" s="39">
        <v>135914</v>
      </c>
      <c r="H156" s="37">
        <v>2.2235818740043767</v>
      </c>
      <c r="I156" s="38">
        <v>4034</v>
      </c>
      <c r="J156" s="39">
        <v>181419</v>
      </c>
      <c r="K156" s="37">
        <v>16.470668497309468</v>
      </c>
      <c r="L156" s="38">
        <v>38628</v>
      </c>
      <c r="M156" s="39">
        <v>234526</v>
      </c>
      <c r="N156" s="12">
        <v>15.954230000000001</v>
      </c>
      <c r="O156" s="13">
        <v>29418.004697000004</v>
      </c>
      <c r="P156" s="14">
        <v>184390</v>
      </c>
    </row>
    <row r="157" spans="3:16" x14ac:dyDescent="0.2">
      <c r="C157" s="67"/>
      <c r="D157" s="74" t="s">
        <v>151</v>
      </c>
      <c r="E157" s="37">
        <v>5.0999999999999996</v>
      </c>
      <c r="F157" s="38">
        <v>4275</v>
      </c>
      <c r="G157" s="39">
        <v>83816</v>
      </c>
      <c r="H157" s="37">
        <v>8.0238399999999999</v>
      </c>
      <c r="I157" s="38">
        <v>9004.9951552000002</v>
      </c>
      <c r="J157" s="39">
        <v>112228</v>
      </c>
      <c r="K157" s="37">
        <v>13.414809999999999</v>
      </c>
      <c r="L157" s="38">
        <v>15409.994691299999</v>
      </c>
      <c r="M157" s="39">
        <v>114873</v>
      </c>
      <c r="N157" s="12">
        <v>13.08751</v>
      </c>
      <c r="O157" s="13">
        <v>11205.0025616</v>
      </c>
      <c r="P157" s="14">
        <v>85616</v>
      </c>
    </row>
    <row r="158" spans="3:16" ht="25.5" x14ac:dyDescent="0.2">
      <c r="C158" s="67"/>
      <c r="D158" s="74" t="s">
        <v>152</v>
      </c>
      <c r="E158" s="37">
        <v>0.8</v>
      </c>
      <c r="F158" s="38">
        <v>290</v>
      </c>
      <c r="G158" s="39">
        <v>36922</v>
      </c>
      <c r="H158" s="37">
        <v>5.6964589579450609</v>
      </c>
      <c r="I158" s="38">
        <v>2812</v>
      </c>
      <c r="J158" s="39">
        <v>49364</v>
      </c>
      <c r="K158" s="37">
        <v>21.185479999999998</v>
      </c>
      <c r="L158" s="38">
        <v>13084.9998672</v>
      </c>
      <c r="M158" s="39">
        <v>61764</v>
      </c>
      <c r="N158" s="12">
        <v>14.747490000000001</v>
      </c>
      <c r="O158" s="13">
        <v>9370.9975707000012</v>
      </c>
      <c r="P158" s="14">
        <v>63543</v>
      </c>
    </row>
    <row r="159" spans="3:16" x14ac:dyDescent="0.2">
      <c r="C159" s="67"/>
      <c r="D159" s="74" t="s">
        <v>153</v>
      </c>
      <c r="E159" s="37">
        <v>3.87</v>
      </c>
      <c r="F159" s="38">
        <v>39306</v>
      </c>
      <c r="G159" s="39">
        <v>1015412</v>
      </c>
      <c r="H159" s="37">
        <v>4.4323600000000001</v>
      </c>
      <c r="I159" s="38">
        <v>93361.059183600009</v>
      </c>
      <c r="J159" s="39">
        <v>2106351</v>
      </c>
      <c r="K159" s="37">
        <v>5.1519399999999997</v>
      </c>
      <c r="L159" s="38">
        <v>181829.17007959998</v>
      </c>
      <c r="M159" s="39">
        <v>3529334</v>
      </c>
      <c r="N159" s="12">
        <v>7.3825099999999999</v>
      </c>
      <c r="O159" s="13">
        <v>447593.16523859999</v>
      </c>
      <c r="P159" s="14">
        <v>6062886</v>
      </c>
    </row>
    <row r="160" spans="3:16" x14ac:dyDescent="0.2">
      <c r="C160" s="67"/>
      <c r="D160" s="74" t="s">
        <v>154</v>
      </c>
      <c r="E160" s="37">
        <v>7.2625370921529973</v>
      </c>
      <c r="F160" s="38">
        <v>131563.61918844658</v>
      </c>
      <c r="G160" s="39">
        <v>1811538</v>
      </c>
      <c r="H160" s="37">
        <v>13.44341</v>
      </c>
      <c r="I160" s="38">
        <v>350184.02623750002</v>
      </c>
      <c r="J160" s="39">
        <v>2604875</v>
      </c>
      <c r="K160" s="37">
        <v>13.547040000000001</v>
      </c>
      <c r="L160" s="38">
        <v>356965.0458816</v>
      </c>
      <c r="M160" s="39">
        <v>2635004</v>
      </c>
      <c r="N160" s="12">
        <v>8.7549799999999998</v>
      </c>
      <c r="O160" s="13">
        <v>155505.07926199998</v>
      </c>
      <c r="P160" s="14">
        <v>1776190</v>
      </c>
    </row>
    <row r="161" spans="3:16" ht="25.5" x14ac:dyDescent="0.2">
      <c r="C161" s="71" t="s">
        <v>236</v>
      </c>
      <c r="D161" s="72" t="s">
        <v>12</v>
      </c>
      <c r="E161" s="49">
        <f>F161/G161*100</f>
        <v>11.845822768601828</v>
      </c>
      <c r="F161" s="50">
        <f>SUM(F162:F188)</f>
        <v>1556023.0000791999</v>
      </c>
      <c r="G161" s="51">
        <f>SUM(G162:G188)</f>
        <v>13135626.207438681</v>
      </c>
      <c r="H161" s="49">
        <f>I161/J161*100</f>
        <v>11.524854516235564</v>
      </c>
      <c r="I161" s="50">
        <f>SUM(I162:I188)</f>
        <v>1688676.9469375999</v>
      </c>
      <c r="J161" s="51">
        <f>SUM(J162:J188)</f>
        <v>14652479.513374222</v>
      </c>
      <c r="K161" s="49">
        <f>L161/M161*100</f>
        <v>12.43930883582485</v>
      </c>
      <c r="L161" s="50">
        <f>SUM(L162:L188)</f>
        <v>1944097.7483432</v>
      </c>
      <c r="M161" s="51">
        <f>SUM(M162:M188)</f>
        <v>15628663.730449835</v>
      </c>
      <c r="N161" s="57">
        <f>O161/P161*100</f>
        <v>14.51791902508425</v>
      </c>
      <c r="O161" s="58">
        <f>SUM(O162:O188)</f>
        <v>2434130.6590349418</v>
      </c>
      <c r="P161" s="59">
        <f>SUM(P162:P188)</f>
        <v>16766388.17746</v>
      </c>
    </row>
    <row r="162" spans="3:16" x14ac:dyDescent="0.2">
      <c r="C162" s="69"/>
      <c r="D162" s="68" t="s">
        <v>155</v>
      </c>
      <c r="E162" s="40">
        <v>0</v>
      </c>
      <c r="F162" s="41">
        <v>0</v>
      </c>
      <c r="G162" s="39">
        <v>203.27825836216843</v>
      </c>
      <c r="H162" s="40">
        <v>0</v>
      </c>
      <c r="I162" s="41">
        <v>0</v>
      </c>
      <c r="J162" s="39">
        <v>342</v>
      </c>
      <c r="K162" s="40">
        <v>0</v>
      </c>
      <c r="L162" s="41">
        <v>0</v>
      </c>
      <c r="M162" s="39">
        <v>474.73044983442981</v>
      </c>
      <c r="N162" s="12">
        <v>10.97804</v>
      </c>
      <c r="O162" s="13">
        <v>54.999980400000005</v>
      </c>
      <c r="P162" s="14">
        <v>501</v>
      </c>
    </row>
    <row r="163" spans="3:16" x14ac:dyDescent="0.2">
      <c r="C163" s="67"/>
      <c r="D163" s="68" t="s">
        <v>156</v>
      </c>
      <c r="E163" s="37">
        <v>7.8090660730946357</v>
      </c>
      <c r="F163" s="38">
        <v>18877</v>
      </c>
      <c r="G163" s="39">
        <v>261229</v>
      </c>
      <c r="H163" s="37">
        <v>12.804713391432429</v>
      </c>
      <c r="I163" s="38">
        <v>31296</v>
      </c>
      <c r="J163" s="39">
        <v>244410</v>
      </c>
      <c r="K163" s="37">
        <v>16.273305405397686</v>
      </c>
      <c r="L163" s="38">
        <v>56987</v>
      </c>
      <c r="M163" s="39">
        <v>350187</v>
      </c>
      <c r="N163" s="12">
        <v>17.139050000000001</v>
      </c>
      <c r="O163" s="13">
        <v>73007.502302641195</v>
      </c>
      <c r="P163" s="14">
        <v>425971.69798</v>
      </c>
    </row>
    <row r="164" spans="3:16" x14ac:dyDescent="0.2">
      <c r="C164" s="67"/>
      <c r="D164" s="68" t="s">
        <v>157</v>
      </c>
      <c r="E164" s="37">
        <v>56.19</v>
      </c>
      <c r="F164" s="38">
        <v>199880</v>
      </c>
      <c r="G164" s="39">
        <v>355748</v>
      </c>
      <c r="H164" s="37">
        <v>55.048556400126301</v>
      </c>
      <c r="I164" s="38">
        <v>214440</v>
      </c>
      <c r="J164" s="39">
        <v>389547</v>
      </c>
      <c r="K164" s="37">
        <v>56.527265337103003</v>
      </c>
      <c r="L164" s="38">
        <v>251721</v>
      </c>
      <c r="M164" s="39">
        <v>445309</v>
      </c>
      <c r="N164" s="12">
        <v>56.641080000000002</v>
      </c>
      <c r="O164" s="13">
        <v>285893.01924600004</v>
      </c>
      <c r="P164" s="14">
        <v>504745</v>
      </c>
    </row>
    <row r="165" spans="3:16" x14ac:dyDescent="0.2">
      <c r="C165" s="67"/>
      <c r="D165" s="68" t="s">
        <v>158</v>
      </c>
      <c r="E165" s="37">
        <v>56.222392932590751</v>
      </c>
      <c r="F165" s="38">
        <v>5855</v>
      </c>
      <c r="G165" s="39">
        <v>10414</v>
      </c>
      <c r="H165" s="37">
        <v>67.775674868014747</v>
      </c>
      <c r="I165" s="38">
        <v>13608</v>
      </c>
      <c r="J165" s="39">
        <v>20078</v>
      </c>
      <c r="K165" s="37">
        <v>70.077250023268078</v>
      </c>
      <c r="L165" s="38">
        <v>22588</v>
      </c>
      <c r="M165" s="39">
        <v>32233</v>
      </c>
      <c r="N165" s="12">
        <v>61.319490000000002</v>
      </c>
      <c r="O165" s="13">
        <v>22790.001653400002</v>
      </c>
      <c r="P165" s="14">
        <v>37166</v>
      </c>
    </row>
    <row r="166" spans="3:16" x14ac:dyDescent="0.2">
      <c r="C166" s="67"/>
      <c r="D166" s="68" t="s">
        <v>159</v>
      </c>
      <c r="E166" s="37">
        <v>0.15806557342383776</v>
      </c>
      <c r="F166" s="38">
        <v>299</v>
      </c>
      <c r="G166" s="39">
        <v>189162</v>
      </c>
      <c r="H166" s="37">
        <v>1.0557361520742288</v>
      </c>
      <c r="I166" s="38">
        <v>2452</v>
      </c>
      <c r="J166" s="39">
        <v>232255</v>
      </c>
      <c r="K166" s="37">
        <v>1.768134499617521</v>
      </c>
      <c r="L166" s="38">
        <v>4253</v>
      </c>
      <c r="M166" s="39">
        <v>240536</v>
      </c>
      <c r="N166" s="12">
        <v>2.2829799999999998</v>
      </c>
      <c r="O166" s="13">
        <v>7162.9867287999996</v>
      </c>
      <c r="P166" s="14">
        <v>313756</v>
      </c>
    </row>
    <row r="167" spans="3:16" x14ac:dyDescent="0.2">
      <c r="C167" s="67"/>
      <c r="D167" s="68" t="s">
        <v>160</v>
      </c>
      <c r="E167" s="37">
        <v>10.794455650757815</v>
      </c>
      <c r="F167" s="38">
        <v>29165</v>
      </c>
      <c r="G167" s="39">
        <v>270185</v>
      </c>
      <c r="H167" s="37">
        <v>10.442620164969476</v>
      </c>
      <c r="I167" s="38">
        <v>31954</v>
      </c>
      <c r="J167" s="39">
        <v>305996</v>
      </c>
      <c r="K167" s="37">
        <v>18.782819531286034</v>
      </c>
      <c r="L167" s="38">
        <v>57016</v>
      </c>
      <c r="M167" s="39">
        <v>303554</v>
      </c>
      <c r="N167" s="12">
        <v>39.597259999999999</v>
      </c>
      <c r="O167" s="13">
        <v>119773.0001028</v>
      </c>
      <c r="P167" s="14">
        <v>302478</v>
      </c>
    </row>
    <row r="168" spans="3:16" x14ac:dyDescent="0.2">
      <c r="C168" s="67"/>
      <c r="D168" s="68" t="s">
        <v>161</v>
      </c>
      <c r="E168" s="37">
        <v>14.509532863868401</v>
      </c>
      <c r="F168" s="38">
        <v>292417</v>
      </c>
      <c r="G168" s="39">
        <v>2015344</v>
      </c>
      <c r="H168" s="37">
        <v>16.413677897286391</v>
      </c>
      <c r="I168" s="38">
        <v>359030</v>
      </c>
      <c r="J168" s="39">
        <v>2187383</v>
      </c>
      <c r="K168" s="37">
        <v>19.68819164606251</v>
      </c>
      <c r="L168" s="38">
        <v>442019</v>
      </c>
      <c r="M168" s="39">
        <v>2245097</v>
      </c>
      <c r="N168" s="12">
        <v>20.501100000000001</v>
      </c>
      <c r="O168" s="13">
        <v>496979.05573800002</v>
      </c>
      <c r="P168" s="14">
        <v>2424158</v>
      </c>
    </row>
    <row r="169" spans="3:16" x14ac:dyDescent="0.2">
      <c r="C169" s="67"/>
      <c r="D169" s="68" t="s">
        <v>162</v>
      </c>
      <c r="E169" s="37">
        <v>5.6</v>
      </c>
      <c r="F169" s="38">
        <v>115020</v>
      </c>
      <c r="G169" s="39">
        <v>2054838</v>
      </c>
      <c r="H169" s="37">
        <v>8.5336294447008285</v>
      </c>
      <c r="I169" s="38">
        <v>193605.95</v>
      </c>
      <c r="J169" s="39">
        <v>2268741</v>
      </c>
      <c r="K169" s="37">
        <v>12.46024842314343</v>
      </c>
      <c r="L169" s="38">
        <v>318429</v>
      </c>
      <c r="M169" s="39">
        <v>2555559</v>
      </c>
      <c r="N169" s="12">
        <v>8.9340399999999995</v>
      </c>
      <c r="O169" s="13">
        <v>266036.14565239998</v>
      </c>
      <c r="P169" s="14">
        <v>2977781</v>
      </c>
    </row>
    <row r="170" spans="3:16" x14ac:dyDescent="0.2">
      <c r="C170" s="67"/>
      <c r="D170" s="68" t="s">
        <v>163</v>
      </c>
      <c r="E170" s="43" t="s">
        <v>27</v>
      </c>
      <c r="F170" s="44" t="s">
        <v>27</v>
      </c>
      <c r="G170" s="46" t="s">
        <v>27</v>
      </c>
      <c r="H170" s="43" t="s">
        <v>27</v>
      </c>
      <c r="I170" s="44" t="s">
        <v>27</v>
      </c>
      <c r="J170" s="46" t="s">
        <v>27</v>
      </c>
      <c r="K170" s="43" t="s">
        <v>27</v>
      </c>
      <c r="L170" s="44" t="s">
        <v>27</v>
      </c>
      <c r="M170" s="46" t="s">
        <v>27</v>
      </c>
      <c r="N170" s="56" t="s">
        <v>27</v>
      </c>
      <c r="O170" s="56" t="s">
        <v>27</v>
      </c>
      <c r="P170" s="46" t="s">
        <v>27</v>
      </c>
    </row>
    <row r="171" spans="3:16" x14ac:dyDescent="0.2">
      <c r="C171" s="69"/>
      <c r="D171" s="68" t="s">
        <v>164</v>
      </c>
      <c r="E171" s="40">
        <v>0</v>
      </c>
      <c r="F171" s="41">
        <v>0</v>
      </c>
      <c r="G171" s="39">
        <v>422317</v>
      </c>
      <c r="H171" s="40">
        <v>0</v>
      </c>
      <c r="I171" s="41">
        <v>0</v>
      </c>
      <c r="J171" s="39">
        <v>646587</v>
      </c>
      <c r="K171" s="40">
        <v>0</v>
      </c>
      <c r="L171" s="41">
        <v>0</v>
      </c>
      <c r="M171" s="39">
        <v>641844</v>
      </c>
      <c r="N171" s="15">
        <v>0</v>
      </c>
      <c r="O171" s="16">
        <v>0</v>
      </c>
      <c r="P171" s="14">
        <v>677429</v>
      </c>
    </row>
    <row r="172" spans="3:16" x14ac:dyDescent="0.2">
      <c r="C172" s="67"/>
      <c r="D172" s="68" t="s">
        <v>165</v>
      </c>
      <c r="E172" s="43" t="s">
        <v>27</v>
      </c>
      <c r="F172" s="44" t="s">
        <v>27</v>
      </c>
      <c r="G172" s="46" t="s">
        <v>27</v>
      </c>
      <c r="H172" s="43" t="s">
        <v>27</v>
      </c>
      <c r="I172" s="44" t="s">
        <v>27</v>
      </c>
      <c r="J172" s="46" t="s">
        <v>27</v>
      </c>
      <c r="K172" s="43" t="s">
        <v>27</v>
      </c>
      <c r="L172" s="44" t="s">
        <v>27</v>
      </c>
      <c r="M172" s="46" t="s">
        <v>27</v>
      </c>
      <c r="N172" s="56" t="s">
        <v>27</v>
      </c>
      <c r="O172" s="56" t="s">
        <v>27</v>
      </c>
      <c r="P172" s="46" t="s">
        <v>27</v>
      </c>
    </row>
    <row r="173" spans="3:16" x14ac:dyDescent="0.2">
      <c r="C173" s="67"/>
      <c r="D173" s="68" t="s">
        <v>166</v>
      </c>
      <c r="E173" s="37">
        <v>8.989345194993275</v>
      </c>
      <c r="F173" s="38">
        <v>869</v>
      </c>
      <c r="G173" s="39">
        <v>9667</v>
      </c>
      <c r="H173" s="37">
        <v>14.193420792405565</v>
      </c>
      <c r="I173" s="38">
        <v>2153</v>
      </c>
      <c r="J173" s="39">
        <v>15169</v>
      </c>
      <c r="K173" s="37">
        <v>19.705279485901059</v>
      </c>
      <c r="L173" s="38">
        <v>3557</v>
      </c>
      <c r="M173" s="39">
        <v>18051</v>
      </c>
      <c r="N173" s="12">
        <v>22.07497</v>
      </c>
      <c r="O173" s="13">
        <v>4180.9993180000001</v>
      </c>
      <c r="P173" s="14">
        <v>18940</v>
      </c>
    </row>
    <row r="174" spans="3:16" x14ac:dyDescent="0.2">
      <c r="C174" s="67"/>
      <c r="D174" s="68" t="s">
        <v>167</v>
      </c>
      <c r="E174" s="37">
        <v>5.121068918069124</v>
      </c>
      <c r="F174" s="38">
        <v>8225</v>
      </c>
      <c r="G174" s="39">
        <v>160611</v>
      </c>
      <c r="H174" s="37">
        <v>7.5219365247827783</v>
      </c>
      <c r="I174" s="38">
        <v>14033</v>
      </c>
      <c r="J174" s="39">
        <v>186561</v>
      </c>
      <c r="K174" s="37">
        <v>4.4585560463689822</v>
      </c>
      <c r="L174" s="38">
        <v>8650</v>
      </c>
      <c r="M174" s="39">
        <v>194009</v>
      </c>
      <c r="N174" s="12">
        <v>5.00624</v>
      </c>
      <c r="O174" s="13">
        <v>10744.993036799999</v>
      </c>
      <c r="P174" s="14">
        <v>214632</v>
      </c>
    </row>
    <row r="175" spans="3:16" x14ac:dyDescent="0.2">
      <c r="C175" s="67"/>
      <c r="D175" s="68" t="s">
        <v>168</v>
      </c>
      <c r="E175" s="37">
        <v>8.0464969706827141</v>
      </c>
      <c r="F175" s="38">
        <v>15831</v>
      </c>
      <c r="G175" s="39">
        <v>196744</v>
      </c>
      <c r="H175" s="37">
        <v>9.9058405160908833</v>
      </c>
      <c r="I175" s="38">
        <v>24123</v>
      </c>
      <c r="J175" s="39">
        <v>243523</v>
      </c>
      <c r="K175" s="37">
        <v>13.823349232823062</v>
      </c>
      <c r="L175" s="38">
        <v>39037</v>
      </c>
      <c r="M175" s="39">
        <v>282399</v>
      </c>
      <c r="N175" s="12">
        <v>14.8</v>
      </c>
      <c r="O175" s="13">
        <v>44923</v>
      </c>
      <c r="P175" s="14">
        <v>304189</v>
      </c>
    </row>
    <row r="176" spans="3:16" x14ac:dyDescent="0.2">
      <c r="C176" s="67"/>
      <c r="D176" s="68" t="s">
        <v>169</v>
      </c>
      <c r="E176" s="37">
        <v>6.3667724669237664</v>
      </c>
      <c r="F176" s="38">
        <v>112692</v>
      </c>
      <c r="G176" s="39">
        <v>1770002</v>
      </c>
      <c r="H176" s="37">
        <v>6.3956391023713168</v>
      </c>
      <c r="I176" s="38">
        <v>128872</v>
      </c>
      <c r="J176" s="39">
        <v>2014998</v>
      </c>
      <c r="K176" s="37">
        <v>8.5170715598220355</v>
      </c>
      <c r="L176" s="38">
        <v>168672</v>
      </c>
      <c r="M176" s="39">
        <v>1980399</v>
      </c>
      <c r="N176" s="12">
        <v>10.333830000000001</v>
      </c>
      <c r="O176" s="13">
        <v>188745.02816910003</v>
      </c>
      <c r="P176" s="14">
        <v>1826477</v>
      </c>
    </row>
    <row r="177" spans="3:16" x14ac:dyDescent="0.2">
      <c r="C177" s="67"/>
      <c r="D177" s="68" t="s">
        <v>170</v>
      </c>
      <c r="E177" s="40">
        <v>100</v>
      </c>
      <c r="F177" s="38">
        <v>164</v>
      </c>
      <c r="G177" s="39">
        <v>248.9291803197859</v>
      </c>
      <c r="H177" s="40">
        <v>100</v>
      </c>
      <c r="I177" s="38">
        <v>527</v>
      </c>
      <c r="J177" s="39">
        <v>527</v>
      </c>
      <c r="K177" s="40">
        <v>100</v>
      </c>
      <c r="L177" s="38">
        <v>787</v>
      </c>
      <c r="M177" s="39">
        <v>787</v>
      </c>
      <c r="N177" s="15">
        <v>100</v>
      </c>
      <c r="O177" s="13">
        <v>750</v>
      </c>
      <c r="P177" s="14">
        <v>750</v>
      </c>
    </row>
    <row r="178" spans="3:16" x14ac:dyDescent="0.2">
      <c r="C178" s="69"/>
      <c r="D178" s="68" t="s">
        <v>171</v>
      </c>
      <c r="E178" s="40">
        <v>0</v>
      </c>
      <c r="F178" s="41">
        <v>0</v>
      </c>
      <c r="G178" s="39">
        <v>2437</v>
      </c>
      <c r="H178" s="40">
        <v>0</v>
      </c>
      <c r="I178" s="41">
        <v>0</v>
      </c>
      <c r="J178" s="39">
        <v>2814.6595323879333</v>
      </c>
      <c r="K178" s="40">
        <v>0</v>
      </c>
      <c r="L178" s="41">
        <v>0</v>
      </c>
      <c r="M178" s="39">
        <v>5376</v>
      </c>
      <c r="N178" s="15">
        <v>0</v>
      </c>
      <c r="O178" s="16">
        <v>0</v>
      </c>
      <c r="P178" s="14">
        <v>6896</v>
      </c>
    </row>
    <row r="179" spans="3:16" x14ac:dyDescent="0.2">
      <c r="C179" s="69"/>
      <c r="D179" s="68" t="s">
        <v>172</v>
      </c>
      <c r="E179" s="40">
        <v>0</v>
      </c>
      <c r="F179" s="41">
        <v>0</v>
      </c>
      <c r="G179" s="39">
        <v>6315</v>
      </c>
      <c r="H179" s="40">
        <v>0</v>
      </c>
      <c r="I179" s="41">
        <v>0</v>
      </c>
      <c r="J179" s="39">
        <v>9441</v>
      </c>
      <c r="K179" s="40">
        <v>0</v>
      </c>
      <c r="L179" s="41">
        <v>0</v>
      </c>
      <c r="M179" s="39">
        <v>10840</v>
      </c>
      <c r="N179" s="12">
        <v>2.4515699999999998</v>
      </c>
      <c r="O179" s="13">
        <v>323.99949119999997</v>
      </c>
      <c r="P179" s="14">
        <v>13216</v>
      </c>
    </row>
    <row r="180" spans="3:16" x14ac:dyDescent="0.2">
      <c r="C180" s="67"/>
      <c r="D180" s="68" t="s">
        <v>173</v>
      </c>
      <c r="E180" s="43" t="s">
        <v>27</v>
      </c>
      <c r="F180" s="44" t="s">
        <v>27</v>
      </c>
      <c r="G180" s="46" t="s">
        <v>27</v>
      </c>
      <c r="H180" s="43" t="s">
        <v>27</v>
      </c>
      <c r="I180" s="44" t="s">
        <v>27</v>
      </c>
      <c r="J180" s="46" t="s">
        <v>27</v>
      </c>
      <c r="K180" s="43" t="s">
        <v>27</v>
      </c>
      <c r="L180" s="44" t="s">
        <v>27</v>
      </c>
      <c r="M180" s="46" t="s">
        <v>27</v>
      </c>
      <c r="N180" s="12">
        <v>77.481840000000005</v>
      </c>
      <c r="O180" s="13">
        <v>639.99999840000009</v>
      </c>
      <c r="P180" s="14">
        <v>826</v>
      </c>
    </row>
    <row r="181" spans="3:16" x14ac:dyDescent="0.2">
      <c r="C181" s="67"/>
      <c r="D181" s="68" t="s">
        <v>174</v>
      </c>
      <c r="E181" s="37">
        <v>69.040000000000006</v>
      </c>
      <c r="F181" s="38">
        <v>336665</v>
      </c>
      <c r="G181" s="39">
        <v>487649</v>
      </c>
      <c r="H181" s="37">
        <v>41.2</v>
      </c>
      <c r="I181" s="38">
        <f>H181*J181/100</f>
        <v>232772.99600000001</v>
      </c>
      <c r="J181" s="39">
        <v>564983</v>
      </c>
      <c r="K181" s="37">
        <v>13.35844</v>
      </c>
      <c r="L181" s="38">
        <f>K181*M181/100</f>
        <v>86950.753882000005</v>
      </c>
      <c r="M181" s="39">
        <v>650905</v>
      </c>
      <c r="N181" s="12">
        <v>15.236510000000001</v>
      </c>
      <c r="O181" s="13">
        <v>128382.9856251</v>
      </c>
      <c r="P181" s="14">
        <v>842601</v>
      </c>
    </row>
    <row r="182" spans="3:16" x14ac:dyDescent="0.2">
      <c r="C182" s="67"/>
      <c r="D182" s="68" t="s">
        <v>175</v>
      </c>
      <c r="E182" s="37">
        <v>12.49</v>
      </c>
      <c r="F182" s="38">
        <v>23853</v>
      </c>
      <c r="G182" s="39">
        <v>190943</v>
      </c>
      <c r="H182" s="37">
        <v>13.779096943068151</v>
      </c>
      <c r="I182" s="38">
        <v>29479</v>
      </c>
      <c r="J182" s="39">
        <v>213940</v>
      </c>
      <c r="K182" s="37">
        <v>14.20523</v>
      </c>
      <c r="L182" s="38">
        <v>31920.004123800001</v>
      </c>
      <c r="M182" s="39">
        <v>224706</v>
      </c>
      <c r="N182" s="12">
        <v>14.76712</v>
      </c>
      <c r="O182" s="13">
        <v>39609.993647199997</v>
      </c>
      <c r="P182" s="14">
        <v>268231</v>
      </c>
    </row>
    <row r="183" spans="3:16" x14ac:dyDescent="0.2">
      <c r="C183" s="67"/>
      <c r="D183" s="68" t="s">
        <v>176</v>
      </c>
      <c r="E183" s="37">
        <v>31.769522000294319</v>
      </c>
      <c r="F183" s="38">
        <v>118737</v>
      </c>
      <c r="G183" s="39">
        <v>373745</v>
      </c>
      <c r="H183" s="37">
        <v>25.900345726458706</v>
      </c>
      <c r="I183" s="38">
        <v>98664</v>
      </c>
      <c r="J183" s="39">
        <v>380937</v>
      </c>
      <c r="K183" s="37">
        <v>23.407893604986093</v>
      </c>
      <c r="L183" s="38">
        <v>89799</v>
      </c>
      <c r="M183" s="39">
        <v>383627</v>
      </c>
      <c r="N183" s="12">
        <v>16.437290000000001</v>
      </c>
      <c r="O183" s="13">
        <v>55477.004360300001</v>
      </c>
      <c r="P183" s="14">
        <v>337507</v>
      </c>
    </row>
    <row r="184" spans="3:16" x14ac:dyDescent="0.2">
      <c r="C184" s="67"/>
      <c r="D184" s="68" t="s">
        <v>177</v>
      </c>
      <c r="E184" s="43" t="s">
        <v>27</v>
      </c>
      <c r="F184" s="44" t="s">
        <v>27</v>
      </c>
      <c r="G184" s="39">
        <v>942</v>
      </c>
      <c r="H184" s="43" t="s">
        <v>27</v>
      </c>
      <c r="I184" s="44" t="s">
        <v>27</v>
      </c>
      <c r="J184" s="39">
        <v>933.85384183427595</v>
      </c>
      <c r="K184" s="43" t="s">
        <v>27</v>
      </c>
      <c r="L184" s="44" t="s">
        <v>27</v>
      </c>
      <c r="M184" s="39">
        <v>937</v>
      </c>
      <c r="N184" s="56" t="s">
        <v>27</v>
      </c>
      <c r="O184" s="56" t="s">
        <v>27</v>
      </c>
      <c r="P184" s="14">
        <v>872</v>
      </c>
    </row>
    <row r="185" spans="3:16" x14ac:dyDescent="0.2">
      <c r="C185" s="67"/>
      <c r="D185" s="68" t="s">
        <v>178</v>
      </c>
      <c r="E185" s="37">
        <v>12.287621508518102</v>
      </c>
      <c r="F185" s="38">
        <v>224739</v>
      </c>
      <c r="G185" s="39">
        <v>1828987</v>
      </c>
      <c r="H185" s="37">
        <v>13.320286312289531</v>
      </c>
      <c r="I185" s="38">
        <v>241011</v>
      </c>
      <c r="J185" s="39">
        <v>1809353</v>
      </c>
      <c r="K185" s="37">
        <v>14.832890094748569</v>
      </c>
      <c r="L185" s="38">
        <v>278706</v>
      </c>
      <c r="M185" s="39">
        <v>1878973</v>
      </c>
      <c r="N185" s="12">
        <v>17.823039999999999</v>
      </c>
      <c r="O185" s="13">
        <v>350030.9600896</v>
      </c>
      <c r="P185" s="14">
        <v>1963924</v>
      </c>
    </row>
    <row r="186" spans="3:16" x14ac:dyDescent="0.2">
      <c r="C186" s="67"/>
      <c r="D186" s="68" t="s">
        <v>179</v>
      </c>
      <c r="E186" s="37">
        <v>6.33</v>
      </c>
      <c r="F186" s="38">
        <v>21964</v>
      </c>
      <c r="G186" s="39">
        <v>346878</v>
      </c>
      <c r="H186" s="37">
        <v>7.4570623097419171</v>
      </c>
      <c r="I186" s="38">
        <v>31821</v>
      </c>
      <c r="J186" s="39">
        <v>426723</v>
      </c>
      <c r="K186" s="37">
        <v>8.7403988791824627</v>
      </c>
      <c r="L186" s="38">
        <v>39771</v>
      </c>
      <c r="M186" s="39">
        <v>455025</v>
      </c>
      <c r="N186" s="12">
        <v>9.1831399999999999</v>
      </c>
      <c r="O186" s="13">
        <v>39354.989289799996</v>
      </c>
      <c r="P186" s="14">
        <v>428557</v>
      </c>
    </row>
    <row r="187" spans="3:16" x14ac:dyDescent="0.2">
      <c r="C187" s="67"/>
      <c r="D187" s="68" t="s">
        <v>180</v>
      </c>
      <c r="E187" s="37">
        <v>19.61448</v>
      </c>
      <c r="F187" s="38">
        <v>30771.000079200003</v>
      </c>
      <c r="G187" s="39">
        <v>156879</v>
      </c>
      <c r="H187" s="37">
        <v>19.44706</v>
      </c>
      <c r="I187" s="38">
        <v>38835.000937600002</v>
      </c>
      <c r="J187" s="39">
        <v>199696</v>
      </c>
      <c r="K187" s="37">
        <v>17.388660000000002</v>
      </c>
      <c r="L187" s="38">
        <v>43234.990337400006</v>
      </c>
      <c r="M187" s="39">
        <v>248639</v>
      </c>
      <c r="N187" s="12">
        <v>16.732890000000001</v>
      </c>
      <c r="O187" s="13">
        <v>49269.994605</v>
      </c>
      <c r="P187" s="14">
        <v>294450</v>
      </c>
    </row>
    <row r="188" spans="3:16" x14ac:dyDescent="0.2">
      <c r="C188" s="69"/>
      <c r="D188" s="68" t="s">
        <v>181</v>
      </c>
      <c r="E188" s="40">
        <v>0</v>
      </c>
      <c r="F188" s="52">
        <v>0</v>
      </c>
      <c r="G188" s="39">
        <v>2024138</v>
      </c>
      <c r="H188" s="40">
        <v>0</v>
      </c>
      <c r="I188" s="52">
        <v>0</v>
      </c>
      <c r="J188" s="39">
        <v>2287541</v>
      </c>
      <c r="K188" s="40">
        <v>0</v>
      </c>
      <c r="L188" s="52">
        <v>0</v>
      </c>
      <c r="M188" s="39">
        <v>2479197</v>
      </c>
      <c r="N188" s="12">
        <v>9.6999999999999993</v>
      </c>
      <c r="O188" s="13">
        <v>250000</v>
      </c>
      <c r="P188" s="14">
        <v>2580334.4794800002</v>
      </c>
    </row>
    <row r="189" spans="3:16" ht="38.25" x14ac:dyDescent="0.2">
      <c r="C189" s="65" t="s">
        <v>237</v>
      </c>
      <c r="D189" s="66" t="s">
        <v>12</v>
      </c>
      <c r="E189" s="6">
        <f>F189/G189*100</f>
        <v>44.755349917985519</v>
      </c>
      <c r="F189" s="7">
        <f>SUM(F190:F231)</f>
        <v>5251930.9508628864</v>
      </c>
      <c r="G189" s="8">
        <f>SUM(G190:G231)</f>
        <v>11734755.64482701</v>
      </c>
      <c r="H189" s="6">
        <f>I189/J189*100</f>
        <v>47.198794642663664</v>
      </c>
      <c r="I189" s="7">
        <f>SUM(I190:I231)</f>
        <v>7626063.2244469216</v>
      </c>
      <c r="J189" s="8">
        <f>SUM(J190:J231)</f>
        <v>16157326.224499838</v>
      </c>
      <c r="K189" s="6">
        <f>L189/M189*100</f>
        <v>48.824790386814207</v>
      </c>
      <c r="L189" s="7">
        <f>SUM(L190:L231)</f>
        <v>10638862.995878048</v>
      </c>
      <c r="M189" s="8">
        <f>SUM(M190:M231)</f>
        <v>21789879.509142179</v>
      </c>
      <c r="N189" s="60">
        <f>O189/P189*100</f>
        <v>52.313390274989111</v>
      </c>
      <c r="O189" s="29">
        <f>SUM(O190:O231)</f>
        <v>13710734.444001447</v>
      </c>
      <c r="P189" s="30">
        <f>SUM(P190:P231)</f>
        <v>26208843.227192849</v>
      </c>
    </row>
    <row r="190" spans="3:16" x14ac:dyDescent="0.2">
      <c r="C190" s="67"/>
      <c r="D190" s="68" t="s">
        <v>182</v>
      </c>
      <c r="E190" s="40">
        <v>0</v>
      </c>
      <c r="F190" s="41">
        <v>0</v>
      </c>
      <c r="G190" s="53">
        <v>0</v>
      </c>
      <c r="H190" s="37">
        <v>100</v>
      </c>
      <c r="I190" s="38">
        <v>33</v>
      </c>
      <c r="J190" s="39">
        <v>33</v>
      </c>
      <c r="K190" s="37">
        <v>81.481480000000005</v>
      </c>
      <c r="L190" s="38">
        <v>43.999999200000005</v>
      </c>
      <c r="M190" s="39">
        <v>54</v>
      </c>
      <c r="N190" s="19">
        <v>81.481480000000005</v>
      </c>
      <c r="O190" s="13">
        <v>43.999999200000005</v>
      </c>
      <c r="P190" s="18">
        <v>54</v>
      </c>
    </row>
    <row r="191" spans="3:16" x14ac:dyDescent="0.2">
      <c r="C191" s="67"/>
      <c r="D191" s="68" t="s">
        <v>183</v>
      </c>
      <c r="E191" s="37">
        <v>65.641025641025635</v>
      </c>
      <c r="F191" s="38">
        <v>229.76832933354117</v>
      </c>
      <c r="G191" s="39">
        <v>350.03768921906669</v>
      </c>
      <c r="H191" s="37">
        <v>65.641025641025635</v>
      </c>
      <c r="I191" s="38">
        <v>420.07389460446075</v>
      </c>
      <c r="J191" s="39">
        <v>639.95632381148323</v>
      </c>
      <c r="K191" s="37">
        <v>65.641025641025635</v>
      </c>
      <c r="L191" s="38">
        <v>768</v>
      </c>
      <c r="M191" s="39">
        <v>1170</v>
      </c>
      <c r="N191" s="12">
        <v>43.136159999999997</v>
      </c>
      <c r="O191" s="13">
        <v>772.99998719999985</v>
      </c>
      <c r="P191" s="14">
        <v>1792</v>
      </c>
    </row>
    <row r="192" spans="3:16" x14ac:dyDescent="0.2">
      <c r="C192" s="67"/>
      <c r="D192" s="68" t="s">
        <v>184</v>
      </c>
      <c r="E192" s="37">
        <v>20.88</v>
      </c>
      <c r="F192" s="38">
        <v>334200</v>
      </c>
      <c r="G192" s="39">
        <v>1600882</v>
      </c>
      <c r="H192" s="37">
        <v>24.062343481587575</v>
      </c>
      <c r="I192" s="38">
        <v>501116.8310085421</v>
      </c>
      <c r="J192" s="39">
        <v>2082577</v>
      </c>
      <c r="K192" s="37">
        <v>27.077432035494063</v>
      </c>
      <c r="L192" s="38">
        <v>682618</v>
      </c>
      <c r="M192" s="39">
        <v>2520985</v>
      </c>
      <c r="N192" s="12">
        <v>25.23677</v>
      </c>
      <c r="O192" s="13">
        <v>748554.14416250004</v>
      </c>
      <c r="P192" s="14">
        <v>2966125</v>
      </c>
    </row>
    <row r="193" spans="3:16" x14ac:dyDescent="0.2">
      <c r="C193" s="67"/>
      <c r="D193" s="68" t="s">
        <v>185</v>
      </c>
      <c r="E193" s="37">
        <v>13.181242078580482</v>
      </c>
      <c r="F193" s="38">
        <v>208</v>
      </c>
      <c r="G193" s="39">
        <v>1578</v>
      </c>
      <c r="H193" s="37">
        <v>12.962962962962962</v>
      </c>
      <c r="I193" s="38">
        <v>273</v>
      </c>
      <c r="J193" s="39">
        <v>2106</v>
      </c>
      <c r="K193" s="37">
        <v>19.184549356223176</v>
      </c>
      <c r="L193" s="38">
        <v>447</v>
      </c>
      <c r="M193" s="39">
        <v>2330</v>
      </c>
      <c r="N193" s="12">
        <v>53.94511</v>
      </c>
      <c r="O193" s="13">
        <v>628.99998259999995</v>
      </c>
      <c r="P193" s="14">
        <v>1166</v>
      </c>
    </row>
    <row r="194" spans="3:16" x14ac:dyDescent="0.2">
      <c r="C194" s="67"/>
      <c r="D194" s="68" t="s">
        <v>186</v>
      </c>
      <c r="E194" s="43" t="s">
        <v>27</v>
      </c>
      <c r="F194" s="44" t="s">
        <v>27</v>
      </c>
      <c r="G194" s="46" t="s">
        <v>27</v>
      </c>
      <c r="H194" s="43" t="s">
        <v>27</v>
      </c>
      <c r="I194" s="44" t="s">
        <v>27</v>
      </c>
      <c r="J194" s="46" t="s">
        <v>27</v>
      </c>
      <c r="K194" s="43" t="s">
        <v>27</v>
      </c>
      <c r="L194" s="44" t="s">
        <v>27</v>
      </c>
      <c r="M194" s="46" t="s">
        <v>27</v>
      </c>
      <c r="N194" s="56" t="s">
        <v>27</v>
      </c>
      <c r="O194" s="56" t="s">
        <v>27</v>
      </c>
      <c r="P194" s="46" t="s">
        <v>27</v>
      </c>
    </row>
    <row r="195" spans="3:16" x14ac:dyDescent="0.2">
      <c r="C195" s="69"/>
      <c r="D195" s="68" t="s">
        <v>187</v>
      </c>
      <c r="E195" s="40">
        <v>0</v>
      </c>
      <c r="F195" s="41">
        <v>0</v>
      </c>
      <c r="G195" s="39">
        <v>8074</v>
      </c>
      <c r="H195" s="40">
        <v>0</v>
      </c>
      <c r="I195" s="41">
        <v>0</v>
      </c>
      <c r="J195" s="39">
        <v>10124.642130845612</v>
      </c>
      <c r="K195" s="40">
        <v>0</v>
      </c>
      <c r="L195" s="41">
        <v>0</v>
      </c>
      <c r="M195" s="39">
        <v>13232</v>
      </c>
      <c r="N195" s="15">
        <v>0</v>
      </c>
      <c r="O195" s="16">
        <v>0</v>
      </c>
      <c r="P195" s="14">
        <v>12421</v>
      </c>
    </row>
    <row r="196" spans="3:16" x14ac:dyDescent="0.2">
      <c r="C196" s="67"/>
      <c r="D196" s="68" t="s">
        <v>188</v>
      </c>
      <c r="E196" s="37">
        <v>96.817920000000001</v>
      </c>
      <c r="F196" s="38">
        <f>E196*G196/100</f>
        <v>3115.0956435867083</v>
      </c>
      <c r="G196" s="39">
        <v>3217.4783796085567</v>
      </c>
      <c r="H196" s="37">
        <v>96.817920000000001</v>
      </c>
      <c r="I196" s="38">
        <f>H196*J196/100</f>
        <v>4425.5471232</v>
      </c>
      <c r="J196" s="39">
        <v>4571</v>
      </c>
      <c r="K196" s="37">
        <v>96.817920000000001</v>
      </c>
      <c r="L196" s="38">
        <v>6784.9998335999999</v>
      </c>
      <c r="M196" s="39">
        <v>7008</v>
      </c>
      <c r="N196" s="12">
        <v>46.799810000000001</v>
      </c>
      <c r="O196" s="13">
        <v>4006.9997321999999</v>
      </c>
      <c r="P196" s="14">
        <v>8562</v>
      </c>
    </row>
    <row r="197" spans="3:16" x14ac:dyDescent="0.2">
      <c r="C197" s="69"/>
      <c r="D197" s="68" t="s">
        <v>189</v>
      </c>
      <c r="E197" s="40">
        <v>0</v>
      </c>
      <c r="F197" s="41">
        <v>0</v>
      </c>
      <c r="G197" s="39">
        <v>568</v>
      </c>
      <c r="H197" s="40">
        <v>0</v>
      </c>
      <c r="I197" s="41">
        <v>0</v>
      </c>
      <c r="J197" s="39">
        <v>639</v>
      </c>
      <c r="K197" s="40">
        <v>0</v>
      </c>
      <c r="L197" s="41">
        <v>0</v>
      </c>
      <c r="M197" s="39">
        <v>1269</v>
      </c>
      <c r="N197" s="12">
        <v>0.71941999999999995</v>
      </c>
      <c r="O197" s="13">
        <v>6.9999565999999991</v>
      </c>
      <c r="P197" s="14">
        <v>973</v>
      </c>
    </row>
    <row r="198" spans="3:16" x14ac:dyDescent="0.2">
      <c r="C198" s="67"/>
      <c r="D198" s="68" t="s">
        <v>190</v>
      </c>
      <c r="E198" s="37">
        <v>21.326720000000002</v>
      </c>
      <c r="F198" s="38">
        <v>59451.004473600005</v>
      </c>
      <c r="G198" s="39">
        <v>278763</v>
      </c>
      <c r="H198" s="37">
        <v>20.025697851367511</v>
      </c>
      <c r="I198" s="38">
        <v>69731.198616795416</v>
      </c>
      <c r="J198" s="39">
        <v>348208.58246412431</v>
      </c>
      <c r="K198" s="37">
        <v>18.804043680147036</v>
      </c>
      <c r="L198" s="38">
        <v>67539.238658100527</v>
      </c>
      <c r="M198" s="39">
        <v>359174.01494555775</v>
      </c>
      <c r="N198" s="19">
        <v>18.804043680147036</v>
      </c>
      <c r="O198" s="13">
        <v>67539.238658100527</v>
      </c>
      <c r="P198" s="18">
        <v>359174.01494555775</v>
      </c>
    </row>
    <row r="199" spans="3:16" x14ac:dyDescent="0.2">
      <c r="C199" s="67"/>
      <c r="D199" s="68" t="s">
        <v>191</v>
      </c>
      <c r="E199" s="37">
        <v>65.420978755472206</v>
      </c>
      <c r="F199" s="38">
        <v>1819572</v>
      </c>
      <c r="G199" s="39">
        <v>2781328</v>
      </c>
      <c r="H199" s="37">
        <v>71.800519520057421</v>
      </c>
      <c r="I199" s="38">
        <v>3282933</v>
      </c>
      <c r="J199" s="39">
        <v>4572297</v>
      </c>
      <c r="K199" s="37">
        <v>72.710377558465538</v>
      </c>
      <c r="L199" s="38">
        <v>4764498</v>
      </c>
      <c r="M199" s="39">
        <v>6552707</v>
      </c>
      <c r="N199" s="12">
        <v>73.901859999999999</v>
      </c>
      <c r="O199" s="13">
        <v>6123120.1348350001</v>
      </c>
      <c r="P199" s="14">
        <v>8285475</v>
      </c>
    </row>
    <row r="200" spans="3:16" x14ac:dyDescent="0.2">
      <c r="C200" s="69"/>
      <c r="D200" s="68" t="s">
        <v>192</v>
      </c>
      <c r="E200" s="40">
        <v>0</v>
      </c>
      <c r="F200" s="41">
        <v>0</v>
      </c>
      <c r="G200" s="39">
        <v>750</v>
      </c>
      <c r="H200" s="40">
        <v>0</v>
      </c>
      <c r="I200" s="41">
        <v>0</v>
      </c>
      <c r="J200" s="39">
        <v>1200</v>
      </c>
      <c r="K200" s="40">
        <v>0</v>
      </c>
      <c r="L200" s="41">
        <v>0</v>
      </c>
      <c r="M200" s="39">
        <v>1213.7657192467213</v>
      </c>
      <c r="N200" s="15">
        <v>0</v>
      </c>
      <c r="O200" s="16">
        <v>0</v>
      </c>
      <c r="P200" s="14">
        <v>827</v>
      </c>
    </row>
    <row r="201" spans="3:16" x14ac:dyDescent="0.2">
      <c r="C201" s="69"/>
      <c r="D201" s="68" t="s">
        <v>193</v>
      </c>
      <c r="E201" s="40">
        <v>0</v>
      </c>
      <c r="F201" s="41">
        <v>0</v>
      </c>
      <c r="G201" s="39">
        <v>428</v>
      </c>
      <c r="H201" s="40">
        <v>0</v>
      </c>
      <c r="I201" s="41">
        <v>0</v>
      </c>
      <c r="J201" s="39">
        <v>564.65699806620285</v>
      </c>
      <c r="K201" s="40">
        <v>0</v>
      </c>
      <c r="L201" s="41">
        <v>0</v>
      </c>
      <c r="M201" s="39">
        <v>1935.6901877124399</v>
      </c>
      <c r="N201" s="20">
        <v>0</v>
      </c>
      <c r="O201" s="16">
        <v>0</v>
      </c>
      <c r="P201" s="18">
        <v>1935.6901877124399</v>
      </c>
    </row>
    <row r="202" spans="3:16" x14ac:dyDescent="0.2">
      <c r="C202" s="67"/>
      <c r="D202" s="68" t="s">
        <v>194</v>
      </c>
      <c r="E202" s="37">
        <v>72.440439999999995</v>
      </c>
      <c r="F202" s="38">
        <v>327559.00837879995</v>
      </c>
      <c r="G202" s="39">
        <v>452177</v>
      </c>
      <c r="H202" s="37">
        <v>75.697859997871134</v>
      </c>
      <c r="I202" s="38">
        <v>502402.15493427083</v>
      </c>
      <c r="J202" s="39">
        <v>663694</v>
      </c>
      <c r="K202" s="37">
        <v>81.922520000000006</v>
      </c>
      <c r="L202" s="38">
        <v>809102.03420360002</v>
      </c>
      <c r="M202" s="39">
        <v>987643</v>
      </c>
      <c r="N202" s="12">
        <v>84.645889999999994</v>
      </c>
      <c r="O202" s="13">
        <v>1034181.4760885999</v>
      </c>
      <c r="P202" s="14">
        <v>1221774</v>
      </c>
    </row>
    <row r="203" spans="3:16" x14ac:dyDescent="0.2">
      <c r="C203" s="67"/>
      <c r="D203" s="68" t="s">
        <v>195</v>
      </c>
      <c r="E203" s="37">
        <v>63.987110380746934</v>
      </c>
      <c r="F203" s="38">
        <v>597694</v>
      </c>
      <c r="G203" s="39">
        <v>934085</v>
      </c>
      <c r="H203" s="37">
        <v>49.999918273544985</v>
      </c>
      <c r="I203" s="38">
        <v>611796</v>
      </c>
      <c r="J203" s="39">
        <v>1223594</v>
      </c>
      <c r="K203" s="37">
        <v>44.61992809450436</v>
      </c>
      <c r="L203" s="38">
        <v>747125</v>
      </c>
      <c r="M203" s="39">
        <v>1674420</v>
      </c>
      <c r="N203" s="12">
        <v>49.079459999999997</v>
      </c>
      <c r="O203" s="13">
        <v>1125661.9548299999</v>
      </c>
      <c r="P203" s="14">
        <v>2293550</v>
      </c>
    </row>
    <row r="204" spans="3:16" x14ac:dyDescent="0.2">
      <c r="C204" s="67"/>
      <c r="D204" s="68" t="s">
        <v>196</v>
      </c>
      <c r="E204" s="37">
        <v>53.905274569174985</v>
      </c>
      <c r="F204" s="38">
        <v>72101</v>
      </c>
      <c r="G204" s="39">
        <v>133755</v>
      </c>
      <c r="H204" s="37">
        <v>52.44877087467632</v>
      </c>
      <c r="I204" s="38">
        <v>58069.70564931538</v>
      </c>
      <c r="J204" s="39">
        <v>110717</v>
      </c>
      <c r="K204" s="37">
        <v>51.031621455414047</v>
      </c>
      <c r="L204" s="38">
        <v>90527.298005200399</v>
      </c>
      <c r="M204" s="39">
        <v>177394.51623008575</v>
      </c>
      <c r="N204" s="12">
        <v>51.067059999999998</v>
      </c>
      <c r="O204" s="13">
        <v>111244.9941746</v>
      </c>
      <c r="P204" s="14">
        <v>217841</v>
      </c>
    </row>
    <row r="205" spans="3:16" x14ac:dyDescent="0.2">
      <c r="C205" s="69"/>
      <c r="D205" s="68" t="s">
        <v>197</v>
      </c>
      <c r="E205" s="40">
        <v>0</v>
      </c>
      <c r="F205" s="41">
        <v>0</v>
      </c>
      <c r="G205" s="39">
        <v>158674</v>
      </c>
      <c r="H205" s="40">
        <v>0</v>
      </c>
      <c r="I205" s="41">
        <v>0</v>
      </c>
      <c r="J205" s="39">
        <v>471858</v>
      </c>
      <c r="K205" s="40">
        <v>0</v>
      </c>
      <c r="L205" s="41">
        <v>0</v>
      </c>
      <c r="M205" s="39">
        <v>800873</v>
      </c>
      <c r="N205" s="15">
        <v>0</v>
      </c>
      <c r="O205" s="16">
        <v>0</v>
      </c>
      <c r="P205" s="14">
        <v>261413</v>
      </c>
    </row>
    <row r="206" spans="3:16" x14ac:dyDescent="0.2">
      <c r="C206" s="67"/>
      <c r="D206" s="68" t="s">
        <v>198</v>
      </c>
      <c r="E206" s="43" t="s">
        <v>27</v>
      </c>
      <c r="F206" s="44" t="s">
        <v>27</v>
      </c>
      <c r="G206" s="46" t="s">
        <v>27</v>
      </c>
      <c r="H206" s="43" t="s">
        <v>27</v>
      </c>
      <c r="I206" s="44" t="s">
        <v>27</v>
      </c>
      <c r="J206" s="46" t="s">
        <v>27</v>
      </c>
      <c r="K206" s="43" t="s">
        <v>27</v>
      </c>
      <c r="L206" s="44" t="s">
        <v>27</v>
      </c>
      <c r="M206" s="46" t="s">
        <v>27</v>
      </c>
      <c r="N206" s="56" t="s">
        <v>27</v>
      </c>
      <c r="O206" s="56" t="s">
        <v>27</v>
      </c>
      <c r="P206" s="46" t="s">
        <v>27</v>
      </c>
    </row>
    <row r="207" spans="3:16" x14ac:dyDescent="0.2">
      <c r="C207" s="67"/>
      <c r="D207" s="68" t="s">
        <v>199</v>
      </c>
      <c r="E207" s="37">
        <v>56.000097940794788</v>
      </c>
      <c r="F207" s="38">
        <v>137226</v>
      </c>
      <c r="G207" s="39">
        <v>245046</v>
      </c>
      <c r="H207" s="37">
        <v>48.999978270519613</v>
      </c>
      <c r="I207" s="38">
        <v>157850</v>
      </c>
      <c r="J207" s="39">
        <v>322143</v>
      </c>
      <c r="K207" s="37">
        <v>53.318314972088942</v>
      </c>
      <c r="L207" s="38">
        <v>198575</v>
      </c>
      <c r="M207" s="39">
        <v>372433</v>
      </c>
      <c r="N207" s="12">
        <v>58.385599999999997</v>
      </c>
      <c r="O207" s="13">
        <v>280311.01716799999</v>
      </c>
      <c r="P207" s="14">
        <v>480103</v>
      </c>
    </row>
    <row r="208" spans="3:16" x14ac:dyDescent="0.2">
      <c r="C208" s="67"/>
      <c r="D208" s="68" t="s">
        <v>200</v>
      </c>
      <c r="E208" s="37">
        <v>35.298079999999999</v>
      </c>
      <c r="F208" s="38">
        <v>188676.00317759998</v>
      </c>
      <c r="G208" s="39">
        <v>534522</v>
      </c>
      <c r="H208" s="37">
        <v>35.298079999999999</v>
      </c>
      <c r="I208" s="38">
        <v>188676.00317759998</v>
      </c>
      <c r="J208" s="39">
        <v>534522</v>
      </c>
      <c r="K208" s="37">
        <v>35.298079999999999</v>
      </c>
      <c r="L208" s="38">
        <v>188676.00317759998</v>
      </c>
      <c r="M208" s="39">
        <v>534522</v>
      </c>
      <c r="N208" s="12">
        <v>45.095359999999999</v>
      </c>
      <c r="O208" s="13">
        <v>301885.02512320003</v>
      </c>
      <c r="P208" s="14">
        <v>669437</v>
      </c>
    </row>
    <row r="209" spans="3:16" x14ac:dyDescent="0.2">
      <c r="C209" s="67"/>
      <c r="D209" s="68" t="s">
        <v>201</v>
      </c>
      <c r="E209" s="37">
        <v>70.769566165249614</v>
      </c>
      <c r="F209" s="38">
        <v>81155</v>
      </c>
      <c r="G209" s="39">
        <v>114675</v>
      </c>
      <c r="H209" s="37">
        <v>65.337210347052618</v>
      </c>
      <c r="I209" s="38">
        <v>79993</v>
      </c>
      <c r="J209" s="39">
        <v>122431</v>
      </c>
      <c r="K209" s="37">
        <v>66.555342239287512</v>
      </c>
      <c r="L209" s="38">
        <v>99841</v>
      </c>
      <c r="M209" s="39">
        <v>150012</v>
      </c>
      <c r="N209" s="12">
        <v>69.733999999999995</v>
      </c>
      <c r="O209" s="13">
        <v>125100.00663999999</v>
      </c>
      <c r="P209" s="14">
        <v>179396</v>
      </c>
    </row>
    <row r="210" spans="3:16" x14ac:dyDescent="0.2">
      <c r="C210" s="67"/>
      <c r="D210" s="68" t="s">
        <v>202</v>
      </c>
      <c r="E210" s="43" t="s">
        <v>27</v>
      </c>
      <c r="F210" s="44" t="s">
        <v>27</v>
      </c>
      <c r="G210" s="46" t="s">
        <v>27</v>
      </c>
      <c r="H210" s="43" t="s">
        <v>27</v>
      </c>
      <c r="I210" s="44" t="s">
        <v>27</v>
      </c>
      <c r="J210" s="46" t="s">
        <v>27</v>
      </c>
      <c r="K210" s="43" t="s">
        <v>27</v>
      </c>
      <c r="L210" s="44" t="s">
        <v>27</v>
      </c>
      <c r="M210" s="46" t="s">
        <v>27</v>
      </c>
      <c r="N210" s="12">
        <v>100</v>
      </c>
      <c r="O210" s="13">
        <v>9236</v>
      </c>
      <c r="P210" s="14">
        <v>9236</v>
      </c>
    </row>
    <row r="211" spans="3:16" x14ac:dyDescent="0.2">
      <c r="C211" s="67"/>
      <c r="D211" s="68" t="s">
        <v>203</v>
      </c>
      <c r="E211" s="37">
        <v>48.595680000000002</v>
      </c>
      <c r="F211" s="38">
        <v>113658.00616800001</v>
      </c>
      <c r="G211" s="39">
        <v>233885</v>
      </c>
      <c r="H211" s="37">
        <v>48.595680000000002</v>
      </c>
      <c r="I211" s="38">
        <v>113658.00616800001</v>
      </c>
      <c r="J211" s="39">
        <v>233885</v>
      </c>
      <c r="K211" s="37">
        <v>48.595680000000002</v>
      </c>
      <c r="L211" s="38">
        <v>113658.00616800001</v>
      </c>
      <c r="M211" s="39">
        <v>233885</v>
      </c>
      <c r="N211" s="12">
        <v>42.524149999999999</v>
      </c>
      <c r="O211" s="13">
        <v>155925.00177099998</v>
      </c>
      <c r="P211" s="14">
        <v>366674</v>
      </c>
    </row>
    <row r="212" spans="3:16" x14ac:dyDescent="0.2">
      <c r="C212" s="69"/>
      <c r="D212" s="68" t="s">
        <v>204</v>
      </c>
      <c r="E212" s="40">
        <v>0</v>
      </c>
      <c r="F212" s="41">
        <v>0</v>
      </c>
      <c r="G212" s="39">
        <v>1657.6271220454209</v>
      </c>
      <c r="H212" s="40">
        <v>0</v>
      </c>
      <c r="I212" s="41">
        <v>0</v>
      </c>
      <c r="J212" s="39">
        <v>7278</v>
      </c>
      <c r="K212" s="40">
        <v>0</v>
      </c>
      <c r="L212" s="41">
        <v>0</v>
      </c>
      <c r="M212" s="39">
        <v>7939</v>
      </c>
      <c r="N212" s="15">
        <v>0</v>
      </c>
      <c r="O212" s="16">
        <v>0</v>
      </c>
      <c r="P212" s="14">
        <v>8857</v>
      </c>
    </row>
    <row r="213" spans="3:16" x14ac:dyDescent="0.2">
      <c r="C213" s="67"/>
      <c r="D213" s="68" t="s">
        <v>205</v>
      </c>
      <c r="E213" s="43" t="s">
        <v>27</v>
      </c>
      <c r="F213" s="44" t="s">
        <v>27</v>
      </c>
      <c r="G213" s="46" t="s">
        <v>27</v>
      </c>
      <c r="H213" s="43" t="s">
        <v>27</v>
      </c>
      <c r="I213" s="44" t="s">
        <v>27</v>
      </c>
      <c r="J213" s="46" t="s">
        <v>27</v>
      </c>
      <c r="K213" s="43" t="s">
        <v>27</v>
      </c>
      <c r="L213" s="44" t="s">
        <v>27</v>
      </c>
      <c r="M213" s="46" t="s">
        <v>27</v>
      </c>
      <c r="N213" s="56" t="s">
        <v>27</v>
      </c>
      <c r="O213" s="56" t="s">
        <v>27</v>
      </c>
      <c r="P213" s="46" t="s">
        <v>27</v>
      </c>
    </row>
    <row r="214" spans="3:16" x14ac:dyDescent="0.2">
      <c r="C214" s="67"/>
      <c r="D214" s="68" t="s">
        <v>206</v>
      </c>
      <c r="E214" s="37">
        <v>20.976610000000001</v>
      </c>
      <c r="F214" s="38">
        <v>19009.003982000002</v>
      </c>
      <c r="G214" s="39">
        <v>90620</v>
      </c>
      <c r="H214" s="37">
        <v>24.333276624134715</v>
      </c>
      <c r="I214" s="38">
        <v>31309.066153192813</v>
      </c>
      <c r="J214" s="39">
        <v>128667.69501210221</v>
      </c>
      <c r="K214" s="37">
        <v>40.131740000000001</v>
      </c>
      <c r="L214" s="38">
        <v>68174.997277200004</v>
      </c>
      <c r="M214" s="39">
        <v>169878</v>
      </c>
      <c r="N214" s="12">
        <v>36.997169999999997</v>
      </c>
      <c r="O214" s="13">
        <v>72317.998227299991</v>
      </c>
      <c r="P214" s="14">
        <v>195469</v>
      </c>
    </row>
    <row r="215" spans="3:16" x14ac:dyDescent="0.2">
      <c r="C215" s="67"/>
      <c r="D215" s="68" t="s">
        <v>207</v>
      </c>
      <c r="E215" s="37">
        <v>44.478399777746908</v>
      </c>
      <c r="F215" s="38">
        <v>16010</v>
      </c>
      <c r="G215" s="39">
        <v>35995</v>
      </c>
      <c r="H215" s="37">
        <v>28.575331525965154</v>
      </c>
      <c r="I215" s="38">
        <v>13597</v>
      </c>
      <c r="J215" s="39">
        <v>47583</v>
      </c>
      <c r="K215" s="37">
        <v>95.997309115371678</v>
      </c>
      <c r="L215" s="38">
        <v>68496</v>
      </c>
      <c r="M215" s="39">
        <v>71352</v>
      </c>
      <c r="N215" s="12">
        <v>39.540089999999999</v>
      </c>
      <c r="O215" s="13">
        <v>29471.996883299998</v>
      </c>
      <c r="P215" s="14">
        <v>74537</v>
      </c>
    </row>
    <row r="216" spans="3:16" x14ac:dyDescent="0.2">
      <c r="C216" s="67"/>
      <c r="D216" s="68" t="s">
        <v>208</v>
      </c>
      <c r="E216" s="37">
        <v>30.352263620212934</v>
      </c>
      <c r="F216" s="38">
        <v>595743</v>
      </c>
      <c r="G216" s="39">
        <v>1962763</v>
      </c>
      <c r="H216" s="37">
        <v>32.693896240363159</v>
      </c>
      <c r="I216" s="38">
        <v>779703</v>
      </c>
      <c r="J216" s="39">
        <v>2384858</v>
      </c>
      <c r="K216" s="37">
        <v>32.259701563825786</v>
      </c>
      <c r="L216" s="38">
        <v>918555</v>
      </c>
      <c r="M216" s="39">
        <v>2847376</v>
      </c>
      <c r="N216" s="12">
        <v>29.608630000000002</v>
      </c>
      <c r="O216" s="13">
        <v>1040862.9633652</v>
      </c>
      <c r="P216" s="14">
        <v>3515404</v>
      </c>
    </row>
    <row r="217" spans="3:16" x14ac:dyDescent="0.2">
      <c r="C217" s="67"/>
      <c r="D217" s="68" t="s">
        <v>209</v>
      </c>
      <c r="E217" s="40">
        <v>0</v>
      </c>
      <c r="F217" s="41">
        <v>0</v>
      </c>
      <c r="G217" s="53">
        <v>0</v>
      </c>
      <c r="H217" s="40">
        <v>0</v>
      </c>
      <c r="I217" s="41">
        <v>0</v>
      </c>
      <c r="J217" s="39">
        <v>0</v>
      </c>
      <c r="K217" s="40">
        <v>100</v>
      </c>
      <c r="L217" s="38">
        <v>61</v>
      </c>
      <c r="M217" s="39">
        <v>61</v>
      </c>
      <c r="N217" s="20">
        <v>100</v>
      </c>
      <c r="O217" s="13">
        <v>61</v>
      </c>
      <c r="P217" s="18">
        <v>61</v>
      </c>
    </row>
    <row r="218" spans="3:16" x14ac:dyDescent="0.2">
      <c r="C218" s="67"/>
      <c r="D218" s="68" t="s">
        <v>210</v>
      </c>
      <c r="E218" s="37">
        <v>88.860241259722002</v>
      </c>
      <c r="F218" s="38">
        <v>2275.7107786614806</v>
      </c>
      <c r="G218" s="39">
        <v>2561</v>
      </c>
      <c r="H218" s="37">
        <v>90.464449999999999</v>
      </c>
      <c r="I218" s="38">
        <v>1712.3653765758706</v>
      </c>
      <c r="J218" s="39">
        <v>1892.8599870732321</v>
      </c>
      <c r="K218" s="37">
        <v>90.464449999999999</v>
      </c>
      <c r="L218" s="38">
        <v>1251.1717078860304</v>
      </c>
      <c r="M218" s="39">
        <v>1383.053462311472</v>
      </c>
      <c r="N218" s="19">
        <v>90.464449999999999</v>
      </c>
      <c r="O218" s="13">
        <v>1251.1717078860304</v>
      </c>
      <c r="P218" s="18">
        <v>1383.053462311472</v>
      </c>
    </row>
    <row r="219" spans="3:16" x14ac:dyDescent="0.2">
      <c r="C219" s="67"/>
      <c r="D219" s="68" t="s">
        <v>211</v>
      </c>
      <c r="E219" s="37">
        <v>22.820997249488801</v>
      </c>
      <c r="F219" s="38">
        <v>21504.476087348135</v>
      </c>
      <c r="G219" s="39">
        <v>94231.097143793057</v>
      </c>
      <c r="H219" s="37">
        <v>22.693346563034012</v>
      </c>
      <c r="I219" s="38">
        <v>20584</v>
      </c>
      <c r="J219" s="39">
        <v>90705</v>
      </c>
      <c r="K219" s="37">
        <v>22.591740301856508</v>
      </c>
      <c r="L219" s="38">
        <v>27587</v>
      </c>
      <c r="M219" s="39">
        <v>122111</v>
      </c>
      <c r="N219" s="19">
        <v>22.591740301856508</v>
      </c>
      <c r="O219" s="13">
        <v>27587</v>
      </c>
      <c r="P219" s="18">
        <v>122111</v>
      </c>
    </row>
    <row r="220" spans="3:16" x14ac:dyDescent="0.2">
      <c r="C220" s="67"/>
      <c r="D220" s="68" t="s">
        <v>212</v>
      </c>
      <c r="E220" s="37">
        <v>8.4048376917170167</v>
      </c>
      <c r="F220" s="38">
        <v>9959.9007614384991</v>
      </c>
      <c r="G220" s="39">
        <v>118502</v>
      </c>
      <c r="H220" s="37">
        <v>20.98668</v>
      </c>
      <c r="I220" s="38">
        <v>26494.0045656</v>
      </c>
      <c r="J220" s="39">
        <v>126242</v>
      </c>
      <c r="K220" s="37">
        <v>36.359580000000001</v>
      </c>
      <c r="L220" s="38">
        <v>50581.993312800005</v>
      </c>
      <c r="M220" s="39">
        <v>139116</v>
      </c>
      <c r="N220" s="12">
        <v>34.361409999999999</v>
      </c>
      <c r="O220" s="13">
        <v>53821.994553499993</v>
      </c>
      <c r="P220" s="14">
        <v>156635</v>
      </c>
    </row>
    <row r="221" spans="3:16" x14ac:dyDescent="0.2">
      <c r="C221" s="67"/>
      <c r="D221" s="68" t="s">
        <v>213</v>
      </c>
      <c r="E221" s="37">
        <v>47.69</v>
      </c>
      <c r="F221" s="38">
        <v>31422</v>
      </c>
      <c r="G221" s="39">
        <v>65884</v>
      </c>
      <c r="H221" s="37">
        <v>56.779490000000003</v>
      </c>
      <c r="I221" s="38">
        <v>88420.996392300003</v>
      </c>
      <c r="J221" s="39">
        <v>155727</v>
      </c>
      <c r="K221" s="37">
        <v>69.765690000000006</v>
      </c>
      <c r="L221" s="38">
        <v>157120.00810590002</v>
      </c>
      <c r="M221" s="39">
        <v>225211</v>
      </c>
      <c r="N221" s="19">
        <v>69.765690000000006</v>
      </c>
      <c r="O221" s="13">
        <v>157120.00810590002</v>
      </c>
      <c r="P221" s="18">
        <v>225211</v>
      </c>
    </row>
    <row r="222" spans="3:16" x14ac:dyDescent="0.2">
      <c r="C222" s="67"/>
      <c r="D222" s="68" t="s">
        <v>214</v>
      </c>
      <c r="E222" s="37">
        <v>43.257877854508891</v>
      </c>
      <c r="F222" s="38">
        <f>E222*G222/100</f>
        <v>389346.42283851415</v>
      </c>
      <c r="G222" s="39">
        <v>900059</v>
      </c>
      <c r="H222" s="37">
        <v>51.061140000000002</v>
      </c>
      <c r="I222" s="38">
        <f>H222*J222/100</f>
        <v>463795.99379100004</v>
      </c>
      <c r="J222" s="39">
        <v>908315</v>
      </c>
      <c r="K222" s="37">
        <v>60.512535601619476</v>
      </c>
      <c r="L222" s="38">
        <v>730368</v>
      </c>
      <c r="M222" s="39">
        <v>1150620</v>
      </c>
      <c r="N222" s="12">
        <v>71.769660000000002</v>
      </c>
      <c r="O222" s="13">
        <v>1385107.0700244</v>
      </c>
      <c r="P222" s="14">
        <v>1929934</v>
      </c>
    </row>
    <row r="223" spans="3:16" x14ac:dyDescent="0.2">
      <c r="C223" s="67"/>
      <c r="D223" s="68" t="s">
        <v>215</v>
      </c>
      <c r="E223" s="37">
        <v>63.427548572813976</v>
      </c>
      <c r="F223" s="38">
        <v>129927.98178852168</v>
      </c>
      <c r="G223" s="39">
        <v>204844.71607690479</v>
      </c>
      <c r="H223" s="37">
        <v>67.161066491049738</v>
      </c>
      <c r="I223" s="38">
        <v>140734</v>
      </c>
      <c r="J223" s="39">
        <v>209547</v>
      </c>
      <c r="K223" s="37">
        <v>71.300309999999996</v>
      </c>
      <c r="L223" s="38">
        <v>177803.00905319999</v>
      </c>
      <c r="M223" s="39">
        <v>249372</v>
      </c>
      <c r="N223" s="12">
        <v>74.043710000000004</v>
      </c>
      <c r="O223" s="13">
        <v>178355.0077738</v>
      </c>
      <c r="P223" s="14">
        <v>240878</v>
      </c>
    </row>
    <row r="224" spans="3:16" x14ac:dyDescent="0.2">
      <c r="C224" s="67"/>
      <c r="D224" s="68" t="s">
        <v>216</v>
      </c>
      <c r="E224" s="43" t="s">
        <v>27</v>
      </c>
      <c r="F224" s="44" t="s">
        <v>27</v>
      </c>
      <c r="G224" s="46" t="s">
        <v>27</v>
      </c>
      <c r="H224" s="43" t="s">
        <v>27</v>
      </c>
      <c r="I224" s="44" t="s">
        <v>27</v>
      </c>
      <c r="J224" s="46" t="s">
        <v>27</v>
      </c>
      <c r="K224" s="43" t="s">
        <v>27</v>
      </c>
      <c r="L224" s="44" t="s">
        <v>27</v>
      </c>
      <c r="M224" s="46" t="s">
        <v>27</v>
      </c>
      <c r="N224" s="12">
        <v>73.489170000000001</v>
      </c>
      <c r="O224" s="13">
        <v>2578.0000835999999</v>
      </c>
      <c r="P224" s="14">
        <v>3508</v>
      </c>
    </row>
    <row r="225" spans="3:16" x14ac:dyDescent="0.2">
      <c r="C225" s="67"/>
      <c r="D225" s="68" t="s">
        <v>217</v>
      </c>
      <c r="E225" s="37">
        <v>3.4409420360540373</v>
      </c>
      <c r="F225" s="38">
        <v>92.000068600005193</v>
      </c>
      <c r="G225" s="39">
        <v>2673.6884154406721</v>
      </c>
      <c r="H225" s="37">
        <v>4.1875299999999998</v>
      </c>
      <c r="I225" s="38">
        <v>92.000034099999993</v>
      </c>
      <c r="J225" s="39">
        <v>2197</v>
      </c>
      <c r="K225" s="37">
        <v>16.776482513938166</v>
      </c>
      <c r="L225" s="38">
        <v>331</v>
      </c>
      <c r="M225" s="39">
        <v>1973</v>
      </c>
      <c r="N225" s="12">
        <v>49.605449999999998</v>
      </c>
      <c r="O225" s="13">
        <v>1382.9999460000001</v>
      </c>
      <c r="P225" s="14">
        <v>2788</v>
      </c>
    </row>
    <row r="226" spans="3:16" x14ac:dyDescent="0.2">
      <c r="C226" s="67"/>
      <c r="D226" s="68" t="s">
        <v>218</v>
      </c>
      <c r="E226" s="43" t="s">
        <v>27</v>
      </c>
      <c r="F226" s="44" t="s">
        <v>27</v>
      </c>
      <c r="G226" s="46" t="s">
        <v>27</v>
      </c>
      <c r="H226" s="43" t="s">
        <v>27</v>
      </c>
      <c r="I226" s="44" t="s">
        <v>27</v>
      </c>
      <c r="J226" s="46" t="s">
        <v>27</v>
      </c>
      <c r="K226" s="43" t="s">
        <v>27</v>
      </c>
      <c r="L226" s="44" t="s">
        <v>27</v>
      </c>
      <c r="M226" s="46" t="s">
        <v>27</v>
      </c>
      <c r="N226" s="56" t="s">
        <v>27</v>
      </c>
      <c r="O226" s="56" t="s">
        <v>27</v>
      </c>
      <c r="P226" s="46" t="s">
        <v>27</v>
      </c>
    </row>
    <row r="227" spans="3:16" x14ac:dyDescent="0.2">
      <c r="C227" s="67"/>
      <c r="D227" s="68" t="s">
        <v>219</v>
      </c>
      <c r="E227" s="43" t="s">
        <v>27</v>
      </c>
      <c r="F227" s="44" t="s">
        <v>27</v>
      </c>
      <c r="G227" s="39">
        <v>5186</v>
      </c>
      <c r="H227" s="43" t="s">
        <v>27</v>
      </c>
      <c r="I227" s="44" t="s">
        <v>27</v>
      </c>
      <c r="J227" s="39">
        <v>5186</v>
      </c>
      <c r="K227" s="43" t="s">
        <v>27</v>
      </c>
      <c r="L227" s="44" t="s">
        <v>27</v>
      </c>
      <c r="M227" s="39">
        <v>5186</v>
      </c>
      <c r="N227" s="56" t="s">
        <v>27</v>
      </c>
      <c r="O227" s="56" t="s">
        <v>27</v>
      </c>
      <c r="P227" s="18">
        <v>5186</v>
      </c>
    </row>
    <row r="228" spans="3:16" x14ac:dyDescent="0.2">
      <c r="C228" s="67"/>
      <c r="D228" s="68" t="s">
        <v>220</v>
      </c>
      <c r="E228" s="40">
        <v>0</v>
      </c>
      <c r="F228" s="41">
        <v>0</v>
      </c>
      <c r="G228" s="39">
        <v>7737</v>
      </c>
      <c r="H228" s="37">
        <v>10.04119</v>
      </c>
      <c r="I228" s="38">
        <v>2287.6889893481571</v>
      </c>
      <c r="J228" s="39">
        <v>22783.046524845729</v>
      </c>
      <c r="K228" s="37">
        <v>10.04119</v>
      </c>
      <c r="L228" s="38">
        <v>10647.613394672566</v>
      </c>
      <c r="M228" s="39">
        <v>106039.35783181639</v>
      </c>
      <c r="N228" s="19">
        <v>10.04119</v>
      </c>
      <c r="O228" s="13">
        <v>10647.613394672566</v>
      </c>
      <c r="P228" s="18">
        <v>106039.35783181639</v>
      </c>
    </row>
    <row r="229" spans="3:16" x14ac:dyDescent="0.2">
      <c r="C229" s="67"/>
      <c r="D229" s="68" t="s">
        <v>221</v>
      </c>
      <c r="E229" s="40">
        <v>0</v>
      </c>
      <c r="F229" s="41">
        <v>0</v>
      </c>
      <c r="G229" s="53">
        <v>0</v>
      </c>
      <c r="H229" s="40">
        <v>0</v>
      </c>
      <c r="I229" s="41">
        <v>0</v>
      </c>
      <c r="J229" s="39">
        <v>0</v>
      </c>
      <c r="K229" s="40">
        <v>100</v>
      </c>
      <c r="L229" s="38">
        <v>5</v>
      </c>
      <c r="M229" s="39">
        <v>5</v>
      </c>
      <c r="N229" s="20">
        <v>100</v>
      </c>
      <c r="O229" s="13">
        <v>286</v>
      </c>
      <c r="P229" s="22">
        <v>286</v>
      </c>
    </row>
    <row r="230" spans="3:16" x14ac:dyDescent="0.2">
      <c r="C230" s="69"/>
      <c r="D230" s="68" t="s">
        <v>222</v>
      </c>
      <c r="E230" s="54">
        <v>11.83827219148049</v>
      </c>
      <c r="F230" s="55">
        <f>E230*G230/100</f>
        <v>10793.544670582336</v>
      </c>
      <c r="G230" s="18">
        <v>91175</v>
      </c>
      <c r="H230" s="54">
        <v>13.56203</v>
      </c>
      <c r="I230" s="55">
        <v>15010.997285199999</v>
      </c>
      <c r="J230" s="18">
        <v>110684</v>
      </c>
      <c r="K230" s="54">
        <v>13.756769999999999</v>
      </c>
      <c r="L230" s="55">
        <v>22444.995661200002</v>
      </c>
      <c r="M230" s="18">
        <v>163156</v>
      </c>
      <c r="N230" s="12">
        <v>18.100000000000001</v>
      </c>
      <c r="O230" s="13">
        <v>26431.999507200002</v>
      </c>
      <c r="P230" s="14">
        <v>145787</v>
      </c>
    </row>
    <row r="231" spans="3:16" x14ac:dyDescent="0.2">
      <c r="C231" s="67"/>
      <c r="D231" s="68" t="s">
        <v>223</v>
      </c>
      <c r="E231" s="37">
        <v>43.556069999999998</v>
      </c>
      <c r="F231" s="38">
        <v>291002.02371629997</v>
      </c>
      <c r="G231" s="39">
        <v>668109</v>
      </c>
      <c r="H231" s="37">
        <v>37.679914508300982</v>
      </c>
      <c r="I231" s="38">
        <v>470944.59128727467</v>
      </c>
      <c r="J231" s="39">
        <v>1249855.7850589717</v>
      </c>
      <c r="K231" s="37">
        <v>29.727663016038129</v>
      </c>
      <c r="L231" s="38">
        <v>635232.62731988926</v>
      </c>
      <c r="M231" s="39">
        <v>2136840.1107654511</v>
      </c>
      <c r="N231" s="19">
        <v>29.727663016038129</v>
      </c>
      <c r="O231" s="13">
        <v>635232.62731988926</v>
      </c>
      <c r="P231" s="18">
        <v>2136840.1107654511</v>
      </c>
    </row>
    <row r="232" spans="3:16" ht="25.5" x14ac:dyDescent="0.2">
      <c r="C232" s="75" t="s">
        <v>238</v>
      </c>
      <c r="D232" s="76" t="s">
        <v>224</v>
      </c>
      <c r="E232" s="77">
        <v>26.346372912576648</v>
      </c>
      <c r="F232" s="78">
        <v>3478480</v>
      </c>
      <c r="G232" s="79">
        <v>13202880</v>
      </c>
      <c r="H232" s="77">
        <v>24.849010342956515</v>
      </c>
      <c r="I232" s="78">
        <v>4291932</v>
      </c>
      <c r="J232" s="79">
        <v>17272044</v>
      </c>
      <c r="K232" s="77">
        <v>27.497302805713552</v>
      </c>
      <c r="L232" s="78">
        <v>5617069</v>
      </c>
      <c r="M232" s="79">
        <v>20427709</v>
      </c>
      <c r="N232" s="80">
        <f>O232/P232*100</f>
        <v>27.33971</v>
      </c>
      <c r="O232" s="78">
        <v>5339917.5229002247</v>
      </c>
      <c r="P232" s="79">
        <v>19531727.011369999</v>
      </c>
    </row>
    <row r="233" spans="3:16" x14ac:dyDescent="0.2">
      <c r="C233" s="1" t="s">
        <v>239</v>
      </c>
      <c r="P233" s="26"/>
    </row>
    <row r="239" spans="3:16" x14ac:dyDescent="0.2">
      <c r="F239" s="27"/>
    </row>
  </sheetData>
  <mergeCells count="5">
    <mergeCell ref="E7:G7"/>
    <mergeCell ref="H7:J7"/>
    <mergeCell ref="K7:M7"/>
    <mergeCell ref="N7:P7"/>
    <mergeCell ref="A2:D4"/>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F23D7-2F48-412D-9871-4C19E2E817F1}">
  <dimension ref="B2:C80"/>
  <sheetViews>
    <sheetView zoomScale="120" zoomScaleNormal="120" workbookViewId="0">
      <selection activeCell="P16" sqref="P16"/>
    </sheetView>
  </sheetViews>
  <sheetFormatPr baseColWidth="10" defaultColWidth="10.85546875" defaultRowHeight="12.75" x14ac:dyDescent="0.2"/>
  <sheetData>
    <row r="2" spans="2:3" ht="15" customHeight="1" x14ac:dyDescent="0.2"/>
    <row r="3" spans="2:3" ht="21.75" customHeight="1" x14ac:dyDescent="0.2">
      <c r="B3" s="81"/>
      <c r="C3" s="81"/>
    </row>
    <row r="4" spans="2:3" ht="16.5" customHeight="1" x14ac:dyDescent="0.2">
      <c r="B4" s="81"/>
      <c r="C4" s="81"/>
    </row>
    <row r="5" spans="2:3" x14ac:dyDescent="0.2">
      <c r="B5" s="81"/>
      <c r="C5" s="81"/>
    </row>
    <row r="6" spans="2:3" x14ac:dyDescent="0.2">
      <c r="B6" s="81"/>
      <c r="C6" s="81"/>
    </row>
    <row r="7" spans="2:3" x14ac:dyDescent="0.2">
      <c r="B7" s="81"/>
      <c r="C7" s="81"/>
    </row>
    <row r="8" spans="2:3" x14ac:dyDescent="0.2">
      <c r="B8" s="81"/>
      <c r="C8" s="81"/>
    </row>
    <row r="9" spans="2:3" x14ac:dyDescent="0.2">
      <c r="B9" s="81"/>
      <c r="C9" s="81"/>
    </row>
    <row r="10" spans="2:3" x14ac:dyDescent="0.2">
      <c r="B10" s="81"/>
      <c r="C10" s="81"/>
    </row>
    <row r="11" spans="2:3" ht="25.5" customHeight="1" x14ac:dyDescent="0.2">
      <c r="B11" s="81"/>
      <c r="C11" s="81"/>
    </row>
    <row r="12" spans="2:3" x14ac:dyDescent="0.2">
      <c r="B12" s="81"/>
      <c r="C12" s="81"/>
    </row>
    <row r="13" spans="2:3" ht="30" customHeight="1" x14ac:dyDescent="0.2">
      <c r="B13" s="81"/>
      <c r="C13" s="81"/>
    </row>
    <row r="14" spans="2:3" x14ac:dyDescent="0.2">
      <c r="B14" s="81"/>
      <c r="C14" s="81"/>
    </row>
    <row r="15" spans="2:3" x14ac:dyDescent="0.2">
      <c r="B15" s="81"/>
      <c r="C15" s="81"/>
    </row>
    <row r="16" spans="2:3" x14ac:dyDescent="0.2">
      <c r="B16" s="81"/>
      <c r="C16" s="81"/>
    </row>
    <row r="17" spans="2:3" x14ac:dyDescent="0.2">
      <c r="B17" s="81"/>
      <c r="C17" s="81"/>
    </row>
    <row r="18" spans="2:3" x14ac:dyDescent="0.2">
      <c r="B18" s="81"/>
      <c r="C18" s="81"/>
    </row>
    <row r="19" spans="2:3" x14ac:dyDescent="0.2">
      <c r="B19" s="81"/>
      <c r="C19" s="81"/>
    </row>
    <row r="20" spans="2:3" x14ac:dyDescent="0.2">
      <c r="B20" s="81"/>
      <c r="C20" s="81"/>
    </row>
    <row r="21" spans="2:3" x14ac:dyDescent="0.2">
      <c r="B21" s="81"/>
      <c r="C21" s="81"/>
    </row>
    <row r="22" spans="2:3" x14ac:dyDescent="0.2">
      <c r="B22" s="81"/>
      <c r="C22" s="81"/>
    </row>
    <row r="23" spans="2:3" x14ac:dyDescent="0.2">
      <c r="B23" s="81"/>
      <c r="C23" s="81"/>
    </row>
    <row r="24" spans="2:3" x14ac:dyDescent="0.2">
      <c r="B24" s="81"/>
      <c r="C24" s="81"/>
    </row>
    <row r="25" spans="2:3" x14ac:dyDescent="0.2">
      <c r="B25" s="81"/>
      <c r="C25" s="81"/>
    </row>
    <row r="26" spans="2:3" x14ac:dyDescent="0.2">
      <c r="B26" s="81"/>
      <c r="C26" s="81"/>
    </row>
    <row r="27" spans="2:3" x14ac:dyDescent="0.2">
      <c r="B27" s="81"/>
      <c r="C27" s="81"/>
    </row>
    <row r="28" spans="2:3" x14ac:dyDescent="0.2">
      <c r="B28" s="81"/>
      <c r="C28" s="81"/>
    </row>
    <row r="29" spans="2:3" x14ac:dyDescent="0.2">
      <c r="B29" s="81"/>
      <c r="C29" s="81"/>
    </row>
    <row r="30" spans="2:3" x14ac:dyDescent="0.2">
      <c r="B30" s="81"/>
      <c r="C30" s="81"/>
    </row>
    <row r="31" spans="2:3" x14ac:dyDescent="0.2">
      <c r="B31" s="81"/>
      <c r="C31" s="81"/>
    </row>
    <row r="32" spans="2:3" x14ac:dyDescent="0.2">
      <c r="B32" s="81"/>
      <c r="C32" s="81"/>
    </row>
    <row r="33" spans="2:3" x14ac:dyDescent="0.2">
      <c r="B33" s="81"/>
      <c r="C33" s="81"/>
    </row>
    <row r="34" spans="2:3" x14ac:dyDescent="0.2">
      <c r="B34" s="81"/>
      <c r="C34" s="81"/>
    </row>
    <row r="35" spans="2:3" x14ac:dyDescent="0.2">
      <c r="B35" s="81"/>
      <c r="C35" s="81"/>
    </row>
    <row r="36" spans="2:3" x14ac:dyDescent="0.2">
      <c r="B36" s="81"/>
      <c r="C36" s="81"/>
    </row>
    <row r="37" spans="2:3" ht="19.5" customHeight="1" x14ac:dyDescent="0.2">
      <c r="B37" s="81"/>
      <c r="C37" s="81"/>
    </row>
    <row r="38" spans="2:3" x14ac:dyDescent="0.2">
      <c r="B38" s="81"/>
      <c r="C38" s="81"/>
    </row>
    <row r="39" spans="2:3" ht="15" customHeight="1" x14ac:dyDescent="0.2">
      <c r="B39" s="81"/>
      <c r="C39" s="81"/>
    </row>
    <row r="40" spans="2:3" ht="21" customHeight="1" x14ac:dyDescent="0.2">
      <c r="B40" s="81"/>
      <c r="C40" s="81"/>
    </row>
    <row r="41" spans="2:3" ht="15" customHeight="1" x14ac:dyDescent="0.2">
      <c r="B41" s="81"/>
      <c r="C41" s="81"/>
    </row>
    <row r="42" spans="2:3" ht="19.5" customHeight="1" x14ac:dyDescent="0.2">
      <c r="B42" s="81"/>
      <c r="C42" s="81"/>
    </row>
    <row r="43" spans="2:3" x14ac:dyDescent="0.2">
      <c r="B43" s="81"/>
      <c r="C43" s="81"/>
    </row>
    <row r="44" spans="2:3" ht="36.75" customHeight="1" x14ac:dyDescent="0.2">
      <c r="B44" s="81"/>
      <c r="C44" s="81"/>
    </row>
    <row r="45" spans="2:3" ht="28.5" customHeight="1" x14ac:dyDescent="0.2">
      <c r="B45" s="81"/>
      <c r="C45" s="81"/>
    </row>
    <row r="46" spans="2:3" x14ac:dyDescent="0.2">
      <c r="B46" s="81"/>
      <c r="C46" s="81"/>
    </row>
    <row r="47" spans="2:3" x14ac:dyDescent="0.2">
      <c r="B47" s="81"/>
      <c r="C47" s="81"/>
    </row>
    <row r="48" spans="2:3" ht="26.25" customHeight="1" x14ac:dyDescent="0.2">
      <c r="B48" s="81"/>
      <c r="C48" s="81"/>
    </row>
    <row r="49" spans="2:3" ht="22.5" customHeight="1" x14ac:dyDescent="0.2">
      <c r="B49" s="81"/>
      <c r="C49" s="81"/>
    </row>
    <row r="50" spans="2:3" x14ac:dyDescent="0.2">
      <c r="B50" s="81"/>
      <c r="C50" s="81"/>
    </row>
    <row r="51" spans="2:3" ht="36" customHeight="1" x14ac:dyDescent="0.2">
      <c r="B51" s="81"/>
      <c r="C51" s="81"/>
    </row>
    <row r="52" spans="2:3" ht="23.25" customHeight="1" x14ac:dyDescent="0.2">
      <c r="B52" s="81"/>
      <c r="C52" s="81"/>
    </row>
    <row r="53" spans="2:3" ht="23.25" customHeight="1" x14ac:dyDescent="0.2">
      <c r="B53" s="81"/>
      <c r="C53" s="81"/>
    </row>
    <row r="54" spans="2:3" ht="21.75" customHeight="1" x14ac:dyDescent="0.2">
      <c r="B54" s="81"/>
      <c r="C54" s="81"/>
    </row>
    <row r="55" spans="2:3" x14ac:dyDescent="0.2">
      <c r="B55" s="81"/>
      <c r="C55" s="81"/>
    </row>
    <row r="56" spans="2:3" ht="39" customHeight="1" x14ac:dyDescent="0.2">
      <c r="B56" s="81"/>
      <c r="C56" s="81"/>
    </row>
    <row r="57" spans="2:3" x14ac:dyDescent="0.2">
      <c r="B57" s="81"/>
      <c r="C57" s="81"/>
    </row>
    <row r="58" spans="2:3" x14ac:dyDescent="0.2">
      <c r="B58" s="81"/>
      <c r="C58" s="81"/>
    </row>
    <row r="59" spans="2:3" x14ac:dyDescent="0.2">
      <c r="B59" s="81"/>
      <c r="C59" s="81"/>
    </row>
    <row r="60" spans="2:3" x14ac:dyDescent="0.2">
      <c r="B60" s="81"/>
      <c r="C60" s="81"/>
    </row>
    <row r="61" spans="2:3" x14ac:dyDescent="0.2">
      <c r="B61" s="81"/>
      <c r="C61" s="81"/>
    </row>
    <row r="62" spans="2:3" x14ac:dyDescent="0.2">
      <c r="B62" s="81"/>
      <c r="C62" s="81"/>
    </row>
    <row r="63" spans="2:3" x14ac:dyDescent="0.2">
      <c r="B63" s="81"/>
      <c r="C63" s="81"/>
    </row>
    <row r="64" spans="2:3" x14ac:dyDescent="0.2">
      <c r="B64" s="81"/>
      <c r="C64" s="81"/>
    </row>
    <row r="65" spans="2:3" x14ac:dyDescent="0.2">
      <c r="B65" s="81"/>
      <c r="C65" s="81"/>
    </row>
    <row r="66" spans="2:3" x14ac:dyDescent="0.2">
      <c r="B66" s="81"/>
      <c r="C66" s="81"/>
    </row>
    <row r="67" spans="2:3" x14ac:dyDescent="0.2">
      <c r="B67" s="81"/>
      <c r="C67" s="81"/>
    </row>
    <row r="68" spans="2:3" x14ac:dyDescent="0.2">
      <c r="B68" s="81"/>
      <c r="C68" s="81"/>
    </row>
    <row r="69" spans="2:3" x14ac:dyDescent="0.2">
      <c r="B69" s="81"/>
      <c r="C69" s="81"/>
    </row>
    <row r="70" spans="2:3" x14ac:dyDescent="0.2">
      <c r="B70" s="81"/>
      <c r="C70" s="81"/>
    </row>
    <row r="71" spans="2:3" x14ac:dyDescent="0.2">
      <c r="B71" s="81"/>
      <c r="C71" s="81"/>
    </row>
    <row r="72" spans="2:3" x14ac:dyDescent="0.2">
      <c r="B72" s="81"/>
      <c r="C72" s="81"/>
    </row>
    <row r="73" spans="2:3" x14ac:dyDescent="0.2">
      <c r="B73" s="81"/>
      <c r="C73" s="81"/>
    </row>
    <row r="74" spans="2:3" x14ac:dyDescent="0.2">
      <c r="B74" s="81"/>
      <c r="C74" s="81"/>
    </row>
    <row r="75" spans="2:3" x14ac:dyDescent="0.2">
      <c r="B75" s="81"/>
      <c r="C75" s="81"/>
    </row>
    <row r="76" spans="2:3" x14ac:dyDescent="0.2">
      <c r="B76" s="81"/>
      <c r="C76" s="81"/>
    </row>
    <row r="77" spans="2:3" x14ac:dyDescent="0.2">
      <c r="B77" s="81"/>
      <c r="C77" s="81"/>
    </row>
    <row r="78" spans="2:3" x14ac:dyDescent="0.2">
      <c r="B78" s="81"/>
      <c r="C78" s="81"/>
    </row>
    <row r="79" spans="2:3" x14ac:dyDescent="0.2">
      <c r="B79" s="81"/>
      <c r="C79" s="81"/>
    </row>
    <row r="80" spans="2:3" x14ac:dyDescent="0.2">
      <c r="B80" s="81"/>
      <c r="C80" s="8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Dataset</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EDUARDO</cp:lastModifiedBy>
  <dcterms:created xsi:type="dcterms:W3CDTF">2024-01-16T18:21:09Z</dcterms:created>
  <dcterms:modified xsi:type="dcterms:W3CDTF">2024-03-01T15:19:11Z</dcterms:modified>
</cp:coreProperties>
</file>